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3040" windowHeight="10116" tabRatio="678" activeTab="2"/>
  </bookViews>
  <sheets>
    <sheet name="Noter 2023" sheetId="1" r:id="rId1"/>
    <sheet name="BR 2023" sheetId="2" r:id="rId2"/>
    <sheet name="RR 2023" sheetId="3" r:id="rId3"/>
  </sheets>
  <definedNames>
    <definedName name="_xlnm.Print_Area" localSheetId="1">'BR 2023'!$A$1:$H$57</definedName>
    <definedName name="_xlnm.Print_Area" localSheetId="0">'Noter 2023'!$A$3:$J$119</definedName>
  </definedNames>
  <calcPr fullCalcOnLoad="1"/>
</workbook>
</file>

<file path=xl/sharedStrings.xml><?xml version="1.0" encoding="utf-8"?>
<sst xmlns="http://schemas.openxmlformats.org/spreadsheetml/2006/main" count="126" uniqueCount="114">
  <si>
    <t xml:space="preserve"> </t>
  </si>
  <si>
    <t>kronor</t>
  </si>
  <si>
    <t>TILLGÅNGAR</t>
  </si>
  <si>
    <t>Omsättningstillgångar</t>
  </si>
  <si>
    <t>Summa Omsättningstillgångar</t>
  </si>
  <si>
    <t>Summa Tillgångar</t>
  </si>
  <si>
    <t>Leverantörsskulder</t>
  </si>
  <si>
    <t>Eget Kapital</t>
  </si>
  <si>
    <t>Balanserat resultat</t>
  </si>
  <si>
    <t>Årets resultat</t>
  </si>
  <si>
    <t>Summa Eget kapital</t>
  </si>
  <si>
    <t>Noter</t>
  </si>
  <si>
    <t>Lokal och kansli</t>
  </si>
  <si>
    <t>RESULTATRÄKNING</t>
  </si>
  <si>
    <t>Rörelsens kostnader</t>
  </si>
  <si>
    <t>Styrelse och personal</t>
  </si>
  <si>
    <t>Rörelseresultat</t>
  </si>
  <si>
    <t>Resultat från finansiella investeringar</t>
  </si>
  <si>
    <t>Övriga ränteintäkter och liknande resultatposter</t>
  </si>
  <si>
    <t>Räntekostnader och liknande resultatposter</t>
  </si>
  <si>
    <t>Resultat efter finansiella poster</t>
  </si>
  <si>
    <t>Totalt</t>
  </si>
  <si>
    <t xml:space="preserve">NOTER </t>
  </si>
  <si>
    <t>VÄRDERINGS- OCH REDOVISNINGSPRINCIPER</t>
  </si>
  <si>
    <t>Redovisningsprinciperna är oförändrade jämfört med tidigare år.</t>
  </si>
  <si>
    <t>Övriga tillgångar och skulder har upptagits till anskaffningsvärden där inget annat anges.</t>
  </si>
  <si>
    <t>Periodisering av inkomster och utgifter har skett enligt god redovisningssed.</t>
  </si>
  <si>
    <t>Löner och andra ersättningar till övriga anställda</t>
  </si>
  <si>
    <t>Övriga sociala kostnader</t>
  </si>
  <si>
    <t>Not 1  -  INTÄKTER</t>
  </si>
  <si>
    <t>Kortfristiga fordringar</t>
  </si>
  <si>
    <t>Kassa och Bank</t>
  </si>
  <si>
    <t>EGET KAPITAL OCH SKULDER</t>
  </si>
  <si>
    <t>Fritt Eget Kapital</t>
  </si>
  <si>
    <t>Summa Eget Kapital och Skulder</t>
  </si>
  <si>
    <t>Fordringar har upptagits till de belopp varmed de beräknas inflyta.</t>
  </si>
  <si>
    <t>Verksamhetskostnader</t>
  </si>
  <si>
    <t>Disponeras enligt följande:</t>
  </si>
  <si>
    <t xml:space="preserve">  balanseras i ny räkning</t>
  </si>
  <si>
    <t xml:space="preserve">   Totalt</t>
  </si>
  <si>
    <t>Övriga kortfristiga skulder</t>
  </si>
  <si>
    <t>Summa Kortfristiga Skulder</t>
  </si>
  <si>
    <t>Kortfristiga Skulder</t>
  </si>
  <si>
    <t>Styrelsen föreslår att till stämmans förfogande stående resultat:</t>
  </si>
  <si>
    <t>Övrigt</t>
  </si>
  <si>
    <t>Övriga kortfristiga fordringar</t>
  </si>
  <si>
    <t>BALANSRÄKNING</t>
  </si>
  <si>
    <t>Intäkter</t>
  </si>
  <si>
    <t>FRILUFTSFRÄMJANDET  LIDINGÖ</t>
  </si>
  <si>
    <t>FRILUFTSFRÄMJANDET, Lidingö, org.nr 813600-1685</t>
  </si>
  <si>
    <t>Försäljning varor</t>
  </si>
  <si>
    <t>Deltagaravgifter</t>
  </si>
  <si>
    <t>Kommunala bidrag</t>
  </si>
  <si>
    <t>Not 2  -  PERSONALKOSTNAD MM</t>
  </si>
  <si>
    <t>Lidingö den</t>
  </si>
  <si>
    <t xml:space="preserve">     Kassa</t>
  </si>
  <si>
    <t xml:space="preserve">     Plusgiro</t>
  </si>
  <si>
    <t xml:space="preserve">     Realräntefond</t>
  </si>
  <si>
    <t>Förutbetalda intäkter</t>
  </si>
  <si>
    <t xml:space="preserve">   Långfärdsskridsko</t>
  </si>
  <si>
    <t>Upplupna kostnader</t>
  </si>
  <si>
    <t xml:space="preserve">  Övriga upplupna kostnader</t>
  </si>
  <si>
    <t xml:space="preserve">     Nordea Stratega</t>
  </si>
  <si>
    <t>Orealiserad värdeförändring omsättningstillgångar</t>
  </si>
  <si>
    <t>Medlemsåterbäring</t>
  </si>
  <si>
    <t>Förutbetalda kostnader/Upplupna intäkter</t>
  </si>
  <si>
    <t>Sponsorintäkter</t>
  </si>
  <si>
    <t>Övriga bidrag</t>
  </si>
  <si>
    <t>Patrik Blomquist</t>
  </si>
  <si>
    <t>Elisabet Holtz</t>
  </si>
  <si>
    <t xml:space="preserve">     SBAB</t>
  </si>
  <si>
    <t xml:space="preserve">   Fjäll</t>
  </si>
  <si>
    <t xml:space="preserve">   Arvoden</t>
  </si>
  <si>
    <t xml:space="preserve">   Möten</t>
  </si>
  <si>
    <t xml:space="preserve">   Av detta uppgår kostnad för årsmöte,styrelsearrangemang</t>
  </si>
  <si>
    <t>Avskrivningar enligt plan</t>
  </si>
  <si>
    <t>Anläggningstillgångar</t>
  </si>
  <si>
    <t>Materiella anläggningstillgångar</t>
  </si>
  <si>
    <t>Maskiner och inventarier</t>
  </si>
  <si>
    <t>Årets inköp</t>
  </si>
  <si>
    <t>IB ackum. Avskrivning</t>
  </si>
  <si>
    <t>Årets avskrivning</t>
  </si>
  <si>
    <t>UB ackum. Avskrivning</t>
  </si>
  <si>
    <t>UB bokfört värde</t>
  </si>
  <si>
    <t>IB bokfört värde</t>
  </si>
  <si>
    <t>Summa Anläggningstillgångar</t>
  </si>
  <si>
    <t>Årest vinst</t>
  </si>
  <si>
    <t xml:space="preserve">   Freeskiers</t>
  </si>
  <si>
    <t xml:space="preserve">   Vattengymnastik</t>
  </si>
  <si>
    <t>Cecilia Bolinder</t>
  </si>
  <si>
    <t>Utdelning kortfristiga placeringar</t>
  </si>
  <si>
    <t xml:space="preserve">   Oldies &amp; Goldies</t>
  </si>
  <si>
    <t>Magdalena Kydd</t>
  </si>
  <si>
    <t>ÅRSREDOVISNING FÖR 2023</t>
  </si>
  <si>
    <t>2023-12-31</t>
  </si>
  <si>
    <t>TILLÄGGSUPPLYSNINGAR 2023</t>
  </si>
  <si>
    <t>Susnne Gren</t>
  </si>
  <si>
    <t>Peter Herte</t>
  </si>
  <si>
    <t>Karin Stridh</t>
  </si>
  <si>
    <t>Not 3 - ÖVRIGA RÄNTEINTÄKTER/KOSTNADER OCH LIKANANDE RESULTATPOSTER</t>
  </si>
  <si>
    <t>Not 4 - INVENTARIER</t>
  </si>
  <si>
    <t>Not 5 - FÖRUTBETALDA KOSTNADER/UPPLUPNA INTÄKTER</t>
  </si>
  <si>
    <t>Not 6 - KASSA OCH BANK</t>
  </si>
  <si>
    <t>Not 7 - UPPLUPN.KOSTN./FÖRUTBET. INTÄKTER</t>
  </si>
  <si>
    <t xml:space="preserve">   och styrelsemöten till 7.405 kr/1.358 kr</t>
  </si>
  <si>
    <t>Ränteintäkter omsättningstillgångar</t>
  </si>
  <si>
    <t>Ränta Skatteverket</t>
  </si>
  <si>
    <t>Hyra kvartal 1, 2024</t>
  </si>
  <si>
    <t>Hyra skåp, 2024</t>
  </si>
  <si>
    <t>Alabanza, jan 2024</t>
  </si>
  <si>
    <t xml:space="preserve">     Nordea Sparkonto</t>
  </si>
  <si>
    <t>BFNR 2016:10, årsredovisning i mindre företag.</t>
  </si>
  <si>
    <t xml:space="preserve">Årsredovisningen har upprättats enligt Årsredovisningslagen och Bokföringsnämndens allmänna råd, </t>
  </si>
  <si>
    <t>Upplupna kostnader och förutbetalda intäkter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</si>
</sst>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_k_r"/>
    <numFmt numFmtId="173" formatCode="#,##0\ _k_r"/>
    <numFmt numFmtId="174" formatCode="#,##0\ &quot;kr&quot;"/>
    <numFmt numFmtId="175" formatCode="[$-41D]&quot;den &quot;d\ mmmm\ yyyy"/>
  </numFmts>
  <fonts count="58">
    <font>
      <sz val="9"/>
      <color indexed="8"/>
      <name val="Geneva"/>
      <family val="0"/>
    </font>
    <font>
      <b/>
      <sz val="9"/>
      <color indexed="8"/>
      <name val="Geneva"/>
      <family val="0"/>
    </font>
    <font>
      <i/>
      <sz val="9"/>
      <color indexed="8"/>
      <name val="Geneva"/>
      <family val="0"/>
    </font>
    <font>
      <b/>
      <i/>
      <sz val="9"/>
      <color indexed="8"/>
      <name val="Geneva"/>
      <family val="0"/>
    </font>
    <font>
      <sz val="9"/>
      <color indexed="8"/>
      <name val="Helv"/>
      <family val="0"/>
    </font>
    <font>
      <i/>
      <sz val="8"/>
      <color indexed="8"/>
      <name val="Geneva"/>
      <family val="0"/>
    </font>
    <font>
      <b/>
      <sz val="11"/>
      <color indexed="8"/>
      <name val="Geneva"/>
      <family val="0"/>
    </font>
    <font>
      <b/>
      <sz val="10"/>
      <color indexed="8"/>
      <name val="Geneva"/>
      <family val="0"/>
    </font>
    <font>
      <sz val="10"/>
      <color indexed="8"/>
      <name val="Geneva"/>
      <family val="0"/>
    </font>
    <font>
      <b/>
      <sz val="12"/>
      <color indexed="8"/>
      <name val="Geneva"/>
      <family val="0"/>
    </font>
    <font>
      <u val="single"/>
      <sz val="7.65"/>
      <color indexed="36"/>
      <name val="Geneva"/>
      <family val="0"/>
    </font>
    <font>
      <u val="single"/>
      <sz val="7.65"/>
      <color indexed="12"/>
      <name val="Geneva"/>
      <family val="0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8"/>
      <color indexed="8"/>
      <name val="Geneva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0"/>
    </font>
    <font>
      <b/>
      <sz val="14"/>
      <color indexed="8"/>
      <name val="Geneva"/>
      <family val="0"/>
    </font>
    <font>
      <i/>
      <sz val="10"/>
      <color indexed="8"/>
      <name val="Arial"/>
      <family val="2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4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" fontId="4" fillId="0" borderId="0" applyNumberFormat="0" applyFont="0" applyFill="0" applyBorder="0" applyAlignment="0" applyProtection="0"/>
    <xf numFmtId="164" fontId="19" fillId="0" borderId="0" applyFont="0" applyFill="0" applyBorder="0" applyAlignment="0" applyProtection="0"/>
    <xf numFmtId="0" fontId="56" fillId="21" borderId="9" applyNumberFormat="0" applyAlignment="0" applyProtection="0"/>
    <xf numFmtId="40" fontId="4" fillId="0" borderId="0" applyNumberFormat="0" applyFont="0" applyFill="0" applyBorder="0" applyAlignment="0" applyProtection="0"/>
    <xf numFmtId="42" fontId="19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86"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1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 vertical="top"/>
    </xf>
    <xf numFmtId="0" fontId="9" fillId="0" borderId="0" xfId="0" applyFont="1" applyAlignment="1">
      <alignment vertical="top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4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right" vertical="top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3" fontId="16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3" fontId="16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16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3" fontId="0" fillId="0" borderId="10" xfId="0" applyNumberFormat="1" applyBorder="1" applyAlignment="1">
      <alignment vertical="top"/>
    </xf>
    <xf numFmtId="0" fontId="20" fillId="0" borderId="0" xfId="0" applyFont="1" applyAlignment="1">
      <alignment/>
    </xf>
    <xf numFmtId="0" fontId="9" fillId="0" borderId="0" xfId="0" applyFont="1" applyAlignment="1">
      <alignment/>
    </xf>
    <xf numFmtId="1" fontId="1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4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indent="1"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3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3" fontId="0" fillId="0" borderId="0" xfId="0" applyNumberFormat="1" applyBorder="1" applyAlignment="1">
      <alignment vertical="top"/>
    </xf>
    <xf numFmtId="3" fontId="8" fillId="0" borderId="10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Alignment="1">
      <alignment horizontal="left" inden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35"/>
  <sheetViews>
    <sheetView zoomScale="85" zoomScaleNormal="85" zoomScalePageLayoutView="0" workbookViewId="0" topLeftCell="A61">
      <selection activeCell="G109" sqref="G109"/>
    </sheetView>
  </sheetViews>
  <sheetFormatPr defaultColWidth="10.25390625" defaultRowHeight="13.5" customHeight="1"/>
  <cols>
    <col min="1" max="2" width="10.25390625" style="0" customWidth="1"/>
    <col min="3" max="3" width="13.00390625" style="0" customWidth="1"/>
    <col min="4" max="4" width="16.875" style="0" customWidth="1"/>
    <col min="5" max="5" width="17.875" style="0" customWidth="1"/>
    <col min="6" max="6" width="3.00390625" style="0" customWidth="1"/>
    <col min="7" max="7" width="14.00390625" style="0" customWidth="1"/>
    <col min="8" max="8" width="8.375" style="0" customWidth="1"/>
    <col min="9" max="9" width="11.875" style="0" customWidth="1"/>
    <col min="10" max="10" width="3.00390625" style="0" customWidth="1"/>
    <col min="11" max="11" width="14.00390625" style="0" customWidth="1"/>
  </cols>
  <sheetData>
    <row r="4" spans="1:9" ht="13.5" customHeight="1">
      <c r="A4" s="16" t="s">
        <v>95</v>
      </c>
      <c r="E4" s="48"/>
      <c r="F4" s="10"/>
      <c r="G4" s="48"/>
      <c r="H4" s="48"/>
      <c r="I4" t="s">
        <v>0</v>
      </c>
    </row>
    <row r="5" spans="1:8" ht="13.5" customHeight="1">
      <c r="A5" s="16"/>
      <c r="E5" s="48"/>
      <c r="F5" s="10"/>
      <c r="G5" s="48"/>
      <c r="H5" s="48"/>
    </row>
    <row r="6" spans="1:8" ht="13.5" customHeight="1">
      <c r="A6" s="59" t="s">
        <v>23</v>
      </c>
      <c r="E6" s="48"/>
      <c r="F6" s="10"/>
      <c r="G6" s="48"/>
      <c r="H6" s="48"/>
    </row>
    <row r="7" spans="1:8" ht="13.5" customHeight="1">
      <c r="A7" s="16"/>
      <c r="E7" s="48"/>
      <c r="F7" s="10"/>
      <c r="G7" s="48"/>
      <c r="H7" s="48"/>
    </row>
    <row r="8" spans="1:8" ht="13.5" customHeight="1">
      <c r="A8" s="56" t="s">
        <v>112</v>
      </c>
      <c r="E8" s="48"/>
      <c r="F8" s="10"/>
      <c r="G8" s="48"/>
      <c r="H8" s="48"/>
    </row>
    <row r="9" spans="1:8" ht="13.5" customHeight="1">
      <c r="A9" s="56" t="s">
        <v>111</v>
      </c>
      <c r="E9" s="48"/>
      <c r="F9" s="10"/>
      <c r="G9" s="48"/>
      <c r="H9" s="48"/>
    </row>
    <row r="10" spans="1:8" ht="13.5" customHeight="1">
      <c r="A10" s="16"/>
      <c r="E10" s="48"/>
      <c r="F10" s="10"/>
      <c r="G10" s="48"/>
      <c r="H10" s="48"/>
    </row>
    <row r="11" spans="1:8" ht="13.5" customHeight="1">
      <c r="A11" s="56" t="s">
        <v>24</v>
      </c>
      <c r="E11" s="48"/>
      <c r="F11" s="10"/>
      <c r="G11" s="48"/>
      <c r="H11" s="48"/>
    </row>
    <row r="12" spans="1:8" ht="13.5" customHeight="1">
      <c r="A12" s="16"/>
      <c r="E12" s="48"/>
      <c r="F12" s="10"/>
      <c r="G12" s="48"/>
      <c r="H12" s="48"/>
    </row>
    <row r="13" spans="1:8" ht="13.5" customHeight="1">
      <c r="A13" s="56" t="s">
        <v>35</v>
      </c>
      <c r="E13" s="48"/>
      <c r="F13" s="10"/>
      <c r="G13" s="48"/>
      <c r="H13" s="48"/>
    </row>
    <row r="14" spans="1:8" ht="13.5" customHeight="1">
      <c r="A14" s="56"/>
      <c r="E14" s="48"/>
      <c r="F14" s="10"/>
      <c r="G14" s="48"/>
      <c r="H14" s="48"/>
    </row>
    <row r="15" spans="1:8" ht="13.5" customHeight="1">
      <c r="A15" s="56" t="s">
        <v>25</v>
      </c>
      <c r="E15" s="48"/>
      <c r="F15" s="10"/>
      <c r="G15" s="48"/>
      <c r="H15" s="48"/>
    </row>
    <row r="16" spans="1:8" ht="13.5" customHeight="1">
      <c r="A16" s="56"/>
      <c r="E16" s="48"/>
      <c r="F16" s="10"/>
      <c r="G16" s="48"/>
      <c r="H16" s="48"/>
    </row>
    <row r="17" spans="1:8" ht="13.5" customHeight="1">
      <c r="A17" s="56" t="s">
        <v>26</v>
      </c>
      <c r="E17" s="48"/>
      <c r="F17" s="10"/>
      <c r="G17" s="48"/>
      <c r="H17" s="48"/>
    </row>
    <row r="18" spans="1:8" ht="13.5" customHeight="1">
      <c r="A18" s="56"/>
      <c r="E18" s="48"/>
      <c r="F18" s="10"/>
      <c r="G18" s="48"/>
      <c r="H18" s="48"/>
    </row>
    <row r="19" spans="1:8" ht="13.5" customHeight="1">
      <c r="A19" s="16"/>
      <c r="E19" s="48"/>
      <c r="F19" s="10"/>
      <c r="G19" s="48"/>
      <c r="H19" s="48"/>
    </row>
    <row r="20" spans="1:8" ht="13.5" customHeight="1">
      <c r="A20" s="16"/>
      <c r="E20" s="48">
        <v>43829</v>
      </c>
      <c r="F20" s="10"/>
      <c r="G20" s="48">
        <v>43464</v>
      </c>
      <c r="H20" s="48"/>
    </row>
    <row r="21" spans="5:8" ht="13.5" customHeight="1">
      <c r="E21" s="9" t="s">
        <v>1</v>
      </c>
      <c r="F21" s="9"/>
      <c r="G21" s="9" t="s">
        <v>1</v>
      </c>
      <c r="H21" s="9"/>
    </row>
    <row r="22" spans="1:8" ht="13.5" customHeight="1">
      <c r="A22" s="65" t="s">
        <v>22</v>
      </c>
      <c r="B22" s="3"/>
      <c r="C22" s="3"/>
      <c r="D22" s="2"/>
      <c r="E22" s="2"/>
      <c r="F22" s="2"/>
      <c r="G22" s="2"/>
      <c r="H22" s="2"/>
    </row>
    <row r="23" spans="1:8" ht="13.5" customHeight="1">
      <c r="A23" s="3"/>
      <c r="B23" s="3"/>
      <c r="C23" s="3"/>
      <c r="D23" s="2"/>
      <c r="E23" s="2"/>
      <c r="F23" s="2"/>
      <c r="G23" s="2"/>
      <c r="H23" s="2"/>
    </row>
    <row r="24" spans="1:8" ht="13.5" customHeight="1">
      <c r="A24" s="6" t="s">
        <v>29</v>
      </c>
      <c r="B24" s="3"/>
      <c r="C24" s="2"/>
      <c r="D24" s="2"/>
      <c r="E24" s="2"/>
      <c r="F24" s="2"/>
      <c r="G24" s="2"/>
      <c r="H24" s="2"/>
    </row>
    <row r="25" spans="1:8" ht="13.5" customHeight="1">
      <c r="A25" s="6"/>
      <c r="B25" s="3"/>
      <c r="C25" s="2"/>
      <c r="D25" s="2"/>
      <c r="E25" s="2"/>
      <c r="F25" s="2"/>
      <c r="G25" s="2"/>
      <c r="H25" s="2"/>
    </row>
    <row r="26" spans="1:8" ht="13.5" customHeight="1">
      <c r="A26" s="13" t="s">
        <v>50</v>
      </c>
      <c r="B26" s="7"/>
      <c r="C26" s="7"/>
      <c r="D26" s="7"/>
      <c r="E26" s="51">
        <v>195</v>
      </c>
      <c r="F26" s="7"/>
      <c r="G26" s="51">
        <v>16881</v>
      </c>
      <c r="H26" s="14"/>
    </row>
    <row r="27" spans="1:8" ht="13.5" customHeight="1">
      <c r="A27" s="13" t="s">
        <v>51</v>
      </c>
      <c r="B27" s="7"/>
      <c r="C27" s="7"/>
      <c r="D27" s="7"/>
      <c r="E27" s="54">
        <v>2245793</v>
      </c>
      <c r="F27" s="7"/>
      <c r="G27" s="54">
        <v>2000152</v>
      </c>
      <c r="H27" s="49"/>
    </row>
    <row r="28" spans="1:8" ht="13.5" customHeight="1">
      <c r="A28" s="13" t="s">
        <v>64</v>
      </c>
      <c r="B28" s="7"/>
      <c r="C28" s="7"/>
      <c r="D28" s="7"/>
      <c r="E28" s="54">
        <v>97047</v>
      </c>
      <c r="F28" s="7"/>
      <c r="G28" s="54">
        <v>96843</v>
      </c>
      <c r="H28" s="14"/>
    </row>
    <row r="29" spans="1:8" ht="13.5" customHeight="1">
      <c r="A29" s="13" t="s">
        <v>52</v>
      </c>
      <c r="B29" s="7"/>
      <c r="C29" s="7"/>
      <c r="D29" s="7"/>
      <c r="E29" s="54">
        <v>62089</v>
      </c>
      <c r="F29" s="7"/>
      <c r="G29" s="54">
        <v>14891</v>
      </c>
      <c r="H29" s="14"/>
    </row>
    <row r="30" spans="1:8" ht="13.5" customHeight="1">
      <c r="A30" s="13" t="s">
        <v>66</v>
      </c>
      <c r="B30" s="7"/>
      <c r="C30" s="7"/>
      <c r="D30" s="7"/>
      <c r="E30" s="54"/>
      <c r="F30" s="7"/>
      <c r="G30" s="54">
        <v>50000</v>
      </c>
      <c r="H30" s="14"/>
    </row>
    <row r="31" spans="1:8" ht="13.5" customHeight="1">
      <c r="A31" s="13" t="s">
        <v>67</v>
      </c>
      <c r="B31" s="7"/>
      <c r="C31" s="7"/>
      <c r="D31" s="7"/>
      <c r="E31" s="54">
        <v>848</v>
      </c>
      <c r="F31" s="7"/>
      <c r="G31" s="54">
        <v>11777</v>
      </c>
      <c r="H31" s="14"/>
    </row>
    <row r="32" spans="1:8" ht="13.5" customHeight="1">
      <c r="A32" s="13" t="s">
        <v>44</v>
      </c>
      <c r="B32" s="7"/>
      <c r="C32" s="7"/>
      <c r="D32" s="7"/>
      <c r="E32" s="70">
        <v>3002</v>
      </c>
      <c r="F32" s="7"/>
      <c r="G32" s="70">
        <v>3530</v>
      </c>
      <c r="H32" s="14"/>
    </row>
    <row r="33" spans="1:8" ht="13.5" customHeight="1">
      <c r="A33" s="53" t="s">
        <v>21</v>
      </c>
      <c r="B33" s="7"/>
      <c r="C33" s="7"/>
      <c r="D33" s="7"/>
      <c r="E33" s="49">
        <f>SUM(E26:E32)</f>
        <v>2408974</v>
      </c>
      <c r="F33" s="7"/>
      <c r="G33" s="49">
        <f>SUM(G26:G32)</f>
        <v>2194074</v>
      </c>
      <c r="H33" s="14"/>
    </row>
    <row r="34" spans="1:8" ht="13.5" customHeight="1">
      <c r="A34" s="53"/>
      <c r="B34" s="7"/>
      <c r="C34" s="7"/>
      <c r="D34" s="7"/>
      <c r="E34" s="49"/>
      <c r="F34" s="7"/>
      <c r="G34" s="49"/>
      <c r="H34" s="14"/>
    </row>
    <row r="35" spans="1:8" ht="12.75" customHeight="1">
      <c r="A35" s="53"/>
      <c r="B35" s="7"/>
      <c r="C35" s="7"/>
      <c r="D35" s="7"/>
      <c r="E35" s="49"/>
      <c r="F35" s="7"/>
      <c r="G35" s="49"/>
      <c r="H35" s="14"/>
    </row>
    <row r="36" spans="1:8" ht="12.75" customHeight="1">
      <c r="A36" s="6" t="s">
        <v>53</v>
      </c>
      <c r="B36" s="3"/>
      <c r="C36" s="3"/>
      <c r="D36" s="2"/>
      <c r="E36" s="2"/>
      <c r="F36" s="2"/>
      <c r="G36" s="2"/>
      <c r="H36" s="2"/>
    </row>
    <row r="37" spans="1:8" ht="12.75" customHeight="1">
      <c r="A37" s="12"/>
      <c r="B37" s="2"/>
      <c r="C37" s="2"/>
      <c r="D37" s="2"/>
      <c r="E37" s="14"/>
      <c r="F37" s="8"/>
      <c r="G37" s="14"/>
      <c r="H37" s="2"/>
    </row>
    <row r="38" spans="1:8" ht="12.75" customHeight="1">
      <c r="A38" s="12" t="s">
        <v>27</v>
      </c>
      <c r="B38" s="2"/>
      <c r="C38" s="2"/>
      <c r="D38" s="2"/>
      <c r="E38" s="51">
        <v>99050</v>
      </c>
      <c r="F38" s="8"/>
      <c r="G38" s="51">
        <v>62275</v>
      </c>
      <c r="H38" s="2"/>
    </row>
    <row r="39" spans="1:8" ht="12.75" customHeight="1">
      <c r="A39" s="12" t="s">
        <v>28</v>
      </c>
      <c r="B39" s="2"/>
      <c r="C39" s="2"/>
      <c r="D39" s="2"/>
      <c r="E39" s="51">
        <v>40189</v>
      </c>
      <c r="F39" s="8"/>
      <c r="G39" s="51">
        <v>39866</v>
      </c>
      <c r="H39" s="2"/>
    </row>
    <row r="40" spans="1:8" ht="12.75" customHeight="1">
      <c r="A40" s="13" t="s">
        <v>72</v>
      </c>
      <c r="B40" s="2"/>
      <c r="C40" s="2"/>
      <c r="D40" s="2"/>
      <c r="E40" s="63">
        <v>397405</v>
      </c>
      <c r="F40" s="8"/>
      <c r="G40" s="63">
        <f>91080+373705</f>
        <v>464785</v>
      </c>
      <c r="H40" s="2"/>
    </row>
    <row r="41" spans="1:8" ht="12.75" customHeight="1">
      <c r="A41" s="13" t="s">
        <v>73</v>
      </c>
      <c r="B41" s="2"/>
      <c r="C41" s="2"/>
      <c r="D41" s="2"/>
      <c r="E41" s="63">
        <v>24239</v>
      </c>
      <c r="F41" s="8"/>
      <c r="G41" s="63">
        <v>17415</v>
      </c>
      <c r="H41" s="2"/>
    </row>
    <row r="42" spans="1:8" ht="12.75" customHeight="1">
      <c r="A42" s="13" t="s">
        <v>74</v>
      </c>
      <c r="B42" s="2"/>
      <c r="C42" s="2"/>
      <c r="D42" s="2"/>
      <c r="E42" s="63"/>
      <c r="F42" s="8"/>
      <c r="G42" s="63"/>
      <c r="H42" s="2"/>
    </row>
    <row r="43" spans="1:8" ht="12.75" customHeight="1">
      <c r="A43" s="13" t="s">
        <v>104</v>
      </c>
      <c r="B43" s="2"/>
      <c r="C43" s="2"/>
      <c r="D43" s="2"/>
      <c r="E43" s="61"/>
      <c r="F43" s="8"/>
      <c r="G43" s="61"/>
      <c r="H43" s="2"/>
    </row>
    <row r="44" spans="1:8" ht="12.75" customHeight="1">
      <c r="A44" s="53" t="s">
        <v>39</v>
      </c>
      <c r="B44" s="2"/>
      <c r="C44" s="2"/>
      <c r="D44" s="2"/>
      <c r="E44" s="14">
        <f>SUM(E38:E43)</f>
        <v>560883</v>
      </c>
      <c r="F44" s="8"/>
      <c r="G44" s="14">
        <f>SUM(G38:G43)</f>
        <v>584341</v>
      </c>
      <c r="H44" s="2"/>
    </row>
    <row r="45" spans="1:8" ht="12.75" customHeight="1">
      <c r="A45" s="53"/>
      <c r="B45" s="2"/>
      <c r="C45" s="2"/>
      <c r="D45" s="2"/>
      <c r="E45" s="14"/>
      <c r="F45" s="8"/>
      <c r="G45" s="14"/>
      <c r="H45" s="2"/>
    </row>
    <row r="46" spans="1:8" ht="12.75" customHeight="1">
      <c r="A46" s="53"/>
      <c r="B46" s="2"/>
      <c r="C46" s="2"/>
      <c r="D46" s="2"/>
      <c r="E46" s="14"/>
      <c r="F46" s="8"/>
      <c r="G46" s="14"/>
      <c r="H46" s="2"/>
    </row>
    <row r="47" spans="1:8" ht="12.75" customHeight="1">
      <c r="A47" s="53" t="s">
        <v>99</v>
      </c>
      <c r="B47" s="2"/>
      <c r="C47" s="2"/>
      <c r="D47" s="2"/>
      <c r="E47" s="14"/>
      <c r="F47" s="8"/>
      <c r="G47" s="14"/>
      <c r="H47" s="2"/>
    </row>
    <row r="48" spans="1:8" ht="12.75" customHeight="1">
      <c r="A48" s="53"/>
      <c r="B48" s="2"/>
      <c r="C48" s="2"/>
      <c r="D48" s="2"/>
      <c r="E48" s="14"/>
      <c r="F48" s="8"/>
      <c r="G48" s="14"/>
      <c r="H48" s="2"/>
    </row>
    <row r="49" spans="1:8" ht="12.75" customHeight="1">
      <c r="A49" s="13" t="s">
        <v>63</v>
      </c>
      <c r="B49" s="2"/>
      <c r="C49" s="2"/>
      <c r="D49" s="2"/>
      <c r="E49" s="8">
        <v>12562</v>
      </c>
      <c r="F49" s="8"/>
      <c r="G49" s="8">
        <v>-20941</v>
      </c>
      <c r="H49" s="2"/>
    </row>
    <row r="50" spans="1:8" ht="12.75" customHeight="1">
      <c r="A50" s="13" t="s">
        <v>105</v>
      </c>
      <c r="B50" s="2"/>
      <c r="C50" s="2"/>
      <c r="D50" s="2"/>
      <c r="E50" s="8">
        <v>38405</v>
      </c>
      <c r="F50" s="8"/>
      <c r="G50" s="8">
        <v>7027</v>
      </c>
      <c r="H50" s="2"/>
    </row>
    <row r="51" spans="1:8" ht="12.75" customHeight="1">
      <c r="A51" s="13" t="s">
        <v>90</v>
      </c>
      <c r="B51" s="2"/>
      <c r="C51" s="2"/>
      <c r="D51" s="2"/>
      <c r="E51" s="8"/>
      <c r="F51" s="8"/>
      <c r="G51" s="8">
        <v>1843</v>
      </c>
      <c r="H51" s="2"/>
    </row>
    <row r="52" spans="1:8" ht="12.75" customHeight="1">
      <c r="A52" s="13" t="s">
        <v>106</v>
      </c>
      <c r="B52" s="2"/>
      <c r="C52" s="2"/>
      <c r="D52" s="2"/>
      <c r="E52" s="82">
        <v>11</v>
      </c>
      <c r="F52" s="8"/>
      <c r="G52" s="82">
        <v>0</v>
      </c>
      <c r="H52" s="2"/>
    </row>
    <row r="53" spans="1:8" ht="12.75" customHeight="1">
      <c r="A53" s="53"/>
      <c r="B53" s="2"/>
      <c r="C53" s="2"/>
      <c r="D53" s="2"/>
      <c r="E53" s="14">
        <f>SUM(E49:E52)</f>
        <v>50978</v>
      </c>
      <c r="F53" s="8"/>
      <c r="G53" s="14">
        <f>SUM(G49:G52)</f>
        <v>-12071</v>
      </c>
      <c r="H53" s="2"/>
    </row>
    <row r="54" spans="1:8" ht="12.75" customHeight="1">
      <c r="A54" s="53"/>
      <c r="B54" s="2"/>
      <c r="C54" s="2"/>
      <c r="D54" s="2"/>
      <c r="E54" s="14"/>
      <c r="F54" s="8"/>
      <c r="G54" s="14"/>
      <c r="H54" s="2"/>
    </row>
    <row r="55" spans="1:8" ht="12.75" customHeight="1">
      <c r="A55" s="53"/>
      <c r="B55" s="2"/>
      <c r="C55" s="2"/>
      <c r="D55" s="2"/>
      <c r="E55" s="14"/>
      <c r="F55" s="8"/>
      <c r="G55" s="14"/>
      <c r="H55" s="2"/>
    </row>
    <row r="56" spans="1:8" ht="12.75" customHeight="1">
      <c r="A56" s="53" t="s">
        <v>100</v>
      </c>
      <c r="B56" s="2"/>
      <c r="C56" s="2"/>
      <c r="D56" s="2"/>
      <c r="E56" s="14"/>
      <c r="F56" s="8"/>
      <c r="G56" s="14"/>
      <c r="H56" s="2"/>
    </row>
    <row r="57" spans="1:8" ht="12.75" customHeight="1">
      <c r="A57" s="53"/>
      <c r="B57" s="2"/>
      <c r="C57" s="2"/>
      <c r="D57" s="2"/>
      <c r="E57" s="14"/>
      <c r="F57" s="8"/>
      <c r="G57" s="14"/>
      <c r="H57" s="2"/>
    </row>
    <row r="58" spans="1:8" ht="12.75" customHeight="1">
      <c r="A58" s="13" t="s">
        <v>84</v>
      </c>
      <c r="B58" s="2"/>
      <c r="C58" s="2"/>
      <c r="D58" s="2"/>
      <c r="E58" s="8">
        <v>102188</v>
      </c>
      <c r="F58" s="8"/>
      <c r="G58" s="8">
        <v>102188</v>
      </c>
      <c r="H58" s="2"/>
    </row>
    <row r="59" spans="1:8" ht="12.75" customHeight="1">
      <c r="A59" s="13" t="s">
        <v>79</v>
      </c>
      <c r="B59" s="2"/>
      <c r="C59" s="2"/>
      <c r="D59" s="2"/>
      <c r="E59" s="82">
        <v>0</v>
      </c>
      <c r="F59" s="8"/>
      <c r="G59" s="82">
        <v>0</v>
      </c>
      <c r="H59" s="2"/>
    </row>
    <row r="60" spans="1:8" ht="12.75" customHeight="1">
      <c r="A60" s="13"/>
      <c r="B60" s="2"/>
      <c r="C60" s="2"/>
      <c r="D60" s="2"/>
      <c r="E60" s="8">
        <v>102188</v>
      </c>
      <c r="F60" s="8"/>
      <c r="G60" s="8">
        <v>102188</v>
      </c>
      <c r="H60" s="2"/>
    </row>
    <row r="61" spans="1:8" ht="12.75" customHeight="1">
      <c r="A61" s="13"/>
      <c r="B61" s="2"/>
      <c r="C61" s="2"/>
      <c r="D61" s="2"/>
      <c r="E61" s="8"/>
      <c r="F61" s="8"/>
      <c r="G61" s="14"/>
      <c r="H61" s="2"/>
    </row>
    <row r="62" spans="1:8" ht="12.75" customHeight="1">
      <c r="A62" s="13" t="s">
        <v>80</v>
      </c>
      <c r="B62" s="2"/>
      <c r="C62" s="2"/>
      <c r="D62" s="2"/>
      <c r="E62" s="8">
        <v>-102188</v>
      </c>
      <c r="F62" s="8"/>
      <c r="G62" s="8">
        <v>-68126</v>
      </c>
      <c r="H62" s="2"/>
    </row>
    <row r="63" spans="1:8" ht="12.75" customHeight="1">
      <c r="A63" s="13" t="s">
        <v>81</v>
      </c>
      <c r="B63" s="2"/>
      <c r="C63" s="2"/>
      <c r="D63" s="2"/>
      <c r="E63" s="82"/>
      <c r="F63" s="8"/>
      <c r="G63" s="82">
        <v>-34062</v>
      </c>
      <c r="H63" s="2"/>
    </row>
    <row r="64" spans="1:8" ht="12.75" customHeight="1">
      <c r="A64" s="13" t="s">
        <v>82</v>
      </c>
      <c r="B64" s="2"/>
      <c r="C64" s="2"/>
      <c r="D64" s="2"/>
      <c r="E64" s="84">
        <v>-102188</v>
      </c>
      <c r="F64" s="8"/>
      <c r="G64" s="84">
        <v>-102188</v>
      </c>
      <c r="H64" s="2"/>
    </row>
    <row r="65" spans="1:8" ht="12" customHeight="1">
      <c r="A65" s="13"/>
      <c r="B65" s="2"/>
      <c r="C65" s="2"/>
      <c r="D65" s="2"/>
      <c r="E65" s="84"/>
      <c r="F65" s="8"/>
      <c r="G65" s="49"/>
      <c r="H65" s="2"/>
    </row>
    <row r="66" spans="1:8" ht="12.75" customHeight="1">
      <c r="A66" s="13" t="s">
        <v>83</v>
      </c>
      <c r="B66" s="2"/>
      <c r="C66" s="2"/>
      <c r="D66" s="2"/>
      <c r="E66" s="14">
        <v>0</v>
      </c>
      <c r="F66" s="8"/>
      <c r="G66" s="14">
        <v>0</v>
      </c>
      <c r="H66" s="2"/>
    </row>
    <row r="67" spans="1:8" ht="12.75" customHeight="1">
      <c r="A67" s="13"/>
      <c r="B67" s="2"/>
      <c r="C67" s="2"/>
      <c r="D67" s="2"/>
      <c r="E67" s="14"/>
      <c r="F67" s="8"/>
      <c r="G67" s="14"/>
      <c r="H67" s="2"/>
    </row>
    <row r="68" spans="1:8" ht="12.75" customHeight="1">
      <c r="A68" s="13"/>
      <c r="B68" s="2"/>
      <c r="C68" s="2"/>
      <c r="D68" s="2"/>
      <c r="E68" s="14"/>
      <c r="F68" s="8"/>
      <c r="G68" s="14"/>
      <c r="H68" s="2"/>
    </row>
    <row r="69" spans="1:8" ht="12.75" customHeight="1">
      <c r="A69" s="85" t="s">
        <v>101</v>
      </c>
      <c r="B69" s="2"/>
      <c r="C69" s="2"/>
      <c r="D69" s="2"/>
      <c r="E69" s="14"/>
      <c r="F69" s="8"/>
      <c r="G69" s="14"/>
      <c r="H69" s="2"/>
    </row>
    <row r="70" spans="1:8" ht="12.75" customHeight="1">
      <c r="A70" s="13"/>
      <c r="B70" s="2"/>
      <c r="C70" s="2"/>
      <c r="D70" s="2"/>
      <c r="E70" s="14"/>
      <c r="F70" s="8"/>
      <c r="G70" s="14"/>
      <c r="H70" s="2"/>
    </row>
    <row r="71" spans="1:8" ht="12.75" customHeight="1">
      <c r="A71" s="13" t="s">
        <v>107</v>
      </c>
      <c r="B71" s="2"/>
      <c r="C71" s="2"/>
      <c r="D71" s="2"/>
      <c r="E71" s="8">
        <v>12600</v>
      </c>
      <c r="F71" s="8"/>
      <c r="G71" s="8">
        <v>0</v>
      </c>
      <c r="H71" s="2"/>
    </row>
    <row r="72" spans="1:8" ht="12.75" customHeight="1">
      <c r="A72" s="13" t="s">
        <v>108</v>
      </c>
      <c r="B72" s="2"/>
      <c r="C72" s="2"/>
      <c r="D72" s="2"/>
      <c r="E72" s="8">
        <v>1700</v>
      </c>
      <c r="F72" s="8"/>
      <c r="G72" s="8">
        <v>0</v>
      </c>
      <c r="H72" s="2"/>
    </row>
    <row r="73" spans="1:8" ht="12.75" customHeight="1">
      <c r="A73" s="13" t="s">
        <v>109</v>
      </c>
      <c r="B73" s="2"/>
      <c r="C73" s="2"/>
      <c r="D73" s="2"/>
      <c r="E73" s="82">
        <v>1052</v>
      </c>
      <c r="F73" s="8"/>
      <c r="G73" s="82">
        <v>1052</v>
      </c>
      <c r="H73" s="2"/>
    </row>
    <row r="74" spans="1:8" ht="12.75" customHeight="1">
      <c r="A74" s="13"/>
      <c r="B74" s="2"/>
      <c r="C74" s="2"/>
      <c r="D74" s="2"/>
      <c r="E74" s="14">
        <f>SUM(E71:E73)</f>
        <v>15352</v>
      </c>
      <c r="F74" s="8"/>
      <c r="G74" s="14">
        <f>SUM(G71:G73)</f>
        <v>1052</v>
      </c>
      <c r="H74" s="2"/>
    </row>
    <row r="75" spans="1:8" ht="12.75" customHeight="1">
      <c r="A75" s="13"/>
      <c r="B75" s="2"/>
      <c r="C75" s="2"/>
      <c r="D75" s="2"/>
      <c r="E75" s="14"/>
      <c r="F75" s="8"/>
      <c r="G75" s="14"/>
      <c r="H75" s="2"/>
    </row>
    <row r="76" spans="8:13" ht="13.5" customHeight="1">
      <c r="H76" s="2"/>
      <c r="K76" s="11"/>
      <c r="L76" s="11"/>
      <c r="M76" s="15"/>
    </row>
    <row r="77" spans="1:13" ht="13.5" customHeight="1">
      <c r="A77" s="60" t="s">
        <v>102</v>
      </c>
      <c r="B77" s="3"/>
      <c r="C77" s="2"/>
      <c r="D77" s="2"/>
      <c r="E77" s="62"/>
      <c r="F77" s="55"/>
      <c r="G77" s="64"/>
      <c r="H77" s="10"/>
      <c r="K77" s="11"/>
      <c r="L77" s="11"/>
      <c r="M77" s="15"/>
    </row>
    <row r="78" spans="1:13" ht="13.5" customHeight="1">
      <c r="A78" s="52"/>
      <c r="B78" s="3"/>
      <c r="C78" s="2"/>
      <c r="D78" s="2"/>
      <c r="E78" s="62"/>
      <c r="F78" s="55"/>
      <c r="G78" s="64"/>
      <c r="H78" s="10"/>
      <c r="K78" s="11"/>
      <c r="L78" s="11"/>
      <c r="M78" s="15"/>
    </row>
    <row r="79" spans="1:13" ht="13.5" customHeight="1">
      <c r="A79" s="52" t="s">
        <v>55</v>
      </c>
      <c r="B79" s="3"/>
      <c r="C79" s="2"/>
      <c r="D79" s="2"/>
      <c r="E79" s="63">
        <v>693</v>
      </c>
      <c r="F79" s="55"/>
      <c r="G79" s="63">
        <v>791</v>
      </c>
      <c r="H79" s="10"/>
      <c r="K79" s="11"/>
      <c r="L79" s="11"/>
      <c r="M79" s="15"/>
    </row>
    <row r="80" spans="1:13" ht="13.5" customHeight="1">
      <c r="A80" s="52" t="s">
        <v>56</v>
      </c>
      <c r="B80" s="3"/>
      <c r="C80" s="2"/>
      <c r="D80" s="2"/>
      <c r="E80" s="63">
        <v>222007</v>
      </c>
      <c r="F80" s="55"/>
      <c r="G80" s="63">
        <v>1937329</v>
      </c>
      <c r="H80" s="10"/>
      <c r="K80" s="11"/>
      <c r="L80" s="11"/>
      <c r="M80" s="15"/>
    </row>
    <row r="81" spans="1:13" ht="13.5" customHeight="1">
      <c r="A81" s="52" t="s">
        <v>110</v>
      </c>
      <c r="B81" s="3"/>
      <c r="C81" s="2"/>
      <c r="D81" s="2"/>
      <c r="E81" s="63">
        <v>1708400</v>
      </c>
      <c r="F81" s="55"/>
      <c r="G81" s="63">
        <v>0</v>
      </c>
      <c r="H81" s="10"/>
      <c r="K81" s="11"/>
      <c r="L81" s="11"/>
      <c r="M81" s="15"/>
    </row>
    <row r="82" spans="1:13" ht="13.5" customHeight="1">
      <c r="A82" s="52" t="s">
        <v>70</v>
      </c>
      <c r="B82" s="3"/>
      <c r="C82" s="2"/>
      <c r="D82" s="2"/>
      <c r="E82" s="63">
        <v>1689901</v>
      </c>
      <c r="F82" s="55"/>
      <c r="G82" s="63">
        <v>1059896</v>
      </c>
      <c r="H82" s="10"/>
      <c r="K82" s="11"/>
      <c r="L82" s="11"/>
      <c r="M82" s="15"/>
    </row>
    <row r="83" spans="1:13" ht="13.5" customHeight="1">
      <c r="A83" s="52" t="s">
        <v>57</v>
      </c>
      <c r="B83" s="3"/>
      <c r="C83" s="2"/>
      <c r="D83" s="2"/>
      <c r="E83" s="63">
        <v>157262</v>
      </c>
      <c r="F83" s="55"/>
      <c r="G83" s="63">
        <v>151932</v>
      </c>
      <c r="H83" s="10"/>
      <c r="K83" s="11"/>
      <c r="L83" s="11"/>
      <c r="M83" s="15"/>
    </row>
    <row r="84" spans="1:13" ht="13.5" customHeight="1">
      <c r="A84" s="52" t="s">
        <v>62</v>
      </c>
      <c r="B84" s="3"/>
      <c r="C84" s="2"/>
      <c r="D84" s="2"/>
      <c r="E84" s="61">
        <v>113177</v>
      </c>
      <c r="F84" s="55"/>
      <c r="G84" s="61">
        <v>105945</v>
      </c>
      <c r="H84" s="10"/>
      <c r="K84" s="11"/>
      <c r="L84" s="11"/>
      <c r="M84" s="15"/>
    </row>
    <row r="85" spans="1:13" ht="13.5" customHeight="1">
      <c r="A85" s="52"/>
      <c r="B85" s="3"/>
      <c r="C85" s="2"/>
      <c r="D85" s="2"/>
      <c r="E85" s="64">
        <f>SUM(E79:E84)</f>
        <v>3891440</v>
      </c>
      <c r="F85" s="55"/>
      <c r="G85" s="64">
        <f>SUM(G79:G84)</f>
        <v>3255893</v>
      </c>
      <c r="H85" s="10"/>
      <c r="K85" s="11"/>
      <c r="L85" s="11"/>
      <c r="M85" s="15"/>
    </row>
    <row r="86" spans="1:13" ht="13.5" customHeight="1">
      <c r="A86" s="52"/>
      <c r="B86" s="3"/>
      <c r="C86" s="2"/>
      <c r="D86" s="2"/>
      <c r="E86" s="64"/>
      <c r="F86" s="55"/>
      <c r="G86" s="64"/>
      <c r="H86" s="10"/>
      <c r="K86" s="11"/>
      <c r="L86" s="11"/>
      <c r="M86" s="15"/>
    </row>
    <row r="87" spans="1:12" ht="13.5" customHeight="1">
      <c r="A87" s="60" t="s">
        <v>103</v>
      </c>
      <c r="B87" s="2"/>
      <c r="C87" s="2"/>
      <c r="D87" s="2"/>
      <c r="E87" s="14"/>
      <c r="F87" s="8"/>
      <c r="G87" s="14"/>
      <c r="H87" s="14"/>
      <c r="K87" s="11"/>
      <c r="L87" s="11"/>
    </row>
    <row r="88" spans="1:12" ht="13.5" customHeight="1">
      <c r="A88" s="60"/>
      <c r="B88" s="2"/>
      <c r="C88" s="2"/>
      <c r="D88" s="2"/>
      <c r="E88" s="14"/>
      <c r="F88" s="8"/>
      <c r="G88" s="14"/>
      <c r="H88" s="14"/>
      <c r="K88" s="11"/>
      <c r="L88" s="11"/>
    </row>
    <row r="89" spans="1:12" ht="13.5" customHeight="1">
      <c r="A89" s="76" t="s">
        <v>58</v>
      </c>
      <c r="B89" s="2"/>
      <c r="C89" s="2"/>
      <c r="D89" s="2"/>
      <c r="E89" s="14"/>
      <c r="F89" s="8"/>
      <c r="G89" s="14"/>
      <c r="H89" s="14"/>
      <c r="K89" s="11"/>
      <c r="L89" s="11"/>
    </row>
    <row r="90" spans="1:12" ht="13.5" customHeight="1">
      <c r="A90" s="7" t="s">
        <v>59</v>
      </c>
      <c r="B90" s="71"/>
      <c r="C90" s="71"/>
      <c r="D90" s="71"/>
      <c r="E90" s="8">
        <v>3200</v>
      </c>
      <c r="F90" s="8"/>
      <c r="G90" s="8">
        <v>12200</v>
      </c>
      <c r="H90" s="14"/>
      <c r="K90" s="11"/>
      <c r="L90" s="11"/>
    </row>
    <row r="91" spans="1:12" ht="13.5" customHeight="1">
      <c r="A91" s="7" t="s">
        <v>87</v>
      </c>
      <c r="B91" s="71"/>
      <c r="C91" s="71"/>
      <c r="D91" s="71"/>
      <c r="E91" s="8">
        <v>1711569</v>
      </c>
      <c r="F91" s="8"/>
      <c r="G91" s="8">
        <v>1646753</v>
      </c>
      <c r="H91" s="14"/>
      <c r="K91" s="11"/>
      <c r="L91" s="11"/>
    </row>
    <row r="92" spans="1:12" ht="13.5" customHeight="1">
      <c r="A92" s="7" t="s">
        <v>88</v>
      </c>
      <c r="B92" s="71"/>
      <c r="C92" s="71"/>
      <c r="D92" s="71"/>
      <c r="E92" s="8">
        <v>6000</v>
      </c>
      <c r="F92" s="8"/>
      <c r="G92" s="8">
        <v>7200</v>
      </c>
      <c r="H92" s="14"/>
      <c r="K92" s="11"/>
      <c r="L92" s="11"/>
    </row>
    <row r="93" spans="1:12" ht="13.5" customHeight="1">
      <c r="A93" s="7" t="s">
        <v>91</v>
      </c>
      <c r="B93" s="71"/>
      <c r="C93" s="71"/>
      <c r="D93" s="71"/>
      <c r="E93" s="8">
        <v>193100</v>
      </c>
      <c r="F93" s="8"/>
      <c r="G93" s="8">
        <v>156800</v>
      </c>
      <c r="H93" s="14"/>
      <c r="K93" s="11"/>
      <c r="L93" s="11"/>
    </row>
    <row r="94" spans="1:12" ht="13.5" customHeight="1">
      <c r="A94" s="7" t="s">
        <v>71</v>
      </c>
      <c r="B94" s="71"/>
      <c r="C94" s="71"/>
      <c r="D94" s="71"/>
      <c r="E94" s="8">
        <v>0</v>
      </c>
      <c r="F94" s="8"/>
      <c r="G94" s="8">
        <v>5265</v>
      </c>
      <c r="H94" s="14"/>
      <c r="K94" s="11"/>
      <c r="L94" s="11"/>
    </row>
    <row r="95" spans="1:12" ht="13.5" customHeight="1">
      <c r="A95" s="76" t="s">
        <v>60</v>
      </c>
      <c r="B95" s="77"/>
      <c r="C95" s="77"/>
      <c r="D95" s="77"/>
      <c r="E95" s="8"/>
      <c r="F95" s="78"/>
      <c r="G95" s="8"/>
      <c r="H95" s="79"/>
      <c r="I95" s="80"/>
      <c r="K95" s="11"/>
      <c r="L95" s="11"/>
    </row>
    <row r="96" spans="1:12" ht="13.5" customHeight="1">
      <c r="A96" s="7" t="s">
        <v>61</v>
      </c>
      <c r="B96" s="71"/>
      <c r="C96" s="71"/>
      <c r="D96" s="71"/>
      <c r="E96" s="82">
        <v>30380</v>
      </c>
      <c r="F96" s="8"/>
      <c r="G96" s="82">
        <v>18475</v>
      </c>
      <c r="H96" s="14"/>
      <c r="K96" s="11"/>
      <c r="L96" s="11"/>
    </row>
    <row r="97" spans="1:12" ht="13.5" customHeight="1">
      <c r="A97" s="2"/>
      <c r="B97" s="2"/>
      <c r="C97" s="2"/>
      <c r="D97" s="2"/>
      <c r="E97" s="14">
        <f>SUM(E90:E96)</f>
        <v>1944249</v>
      </c>
      <c r="F97" s="14"/>
      <c r="G97" s="14">
        <f>SUM(G90:G96)</f>
        <v>1846693</v>
      </c>
      <c r="H97" s="14"/>
      <c r="K97" s="11"/>
      <c r="L97" s="11"/>
    </row>
    <row r="98" spans="1:12" ht="13.5" customHeight="1">
      <c r="A98" s="2"/>
      <c r="B98" s="2"/>
      <c r="C98" s="2"/>
      <c r="D98" s="2"/>
      <c r="E98" s="14"/>
      <c r="F98" s="8"/>
      <c r="G98" s="14"/>
      <c r="H98" s="14"/>
      <c r="K98" s="11"/>
      <c r="L98" s="11"/>
    </row>
    <row r="99" spans="1:12" ht="13.5" customHeight="1">
      <c r="A99" s="2"/>
      <c r="B99" s="2"/>
      <c r="C99" s="2"/>
      <c r="D99" s="2"/>
      <c r="E99" s="14"/>
      <c r="F99" s="8"/>
      <c r="G99" s="14"/>
      <c r="H99" s="14"/>
      <c r="K99" s="11"/>
      <c r="L99" s="11"/>
    </row>
    <row r="100" spans="1:12" ht="13.5" customHeight="1">
      <c r="A100" s="2"/>
      <c r="B100" s="2"/>
      <c r="C100" s="2"/>
      <c r="D100" s="2"/>
      <c r="E100" s="14"/>
      <c r="F100" s="8"/>
      <c r="G100" s="14"/>
      <c r="H100" s="14"/>
      <c r="K100" s="11"/>
      <c r="L100" s="11"/>
    </row>
    <row r="101" spans="1:12" ht="13.5" customHeight="1">
      <c r="A101" s="52" t="s">
        <v>54</v>
      </c>
      <c r="B101" s="2"/>
      <c r="C101" s="2"/>
      <c r="D101" s="2"/>
      <c r="E101" s="14"/>
      <c r="F101" s="8"/>
      <c r="G101" s="14"/>
      <c r="H101" s="14"/>
      <c r="K101" s="11"/>
      <c r="L101" s="11"/>
    </row>
    <row r="102" spans="1:12" ht="17.25" customHeight="1">
      <c r="A102" s="2"/>
      <c r="B102" s="2"/>
      <c r="C102" s="2"/>
      <c r="D102" s="2"/>
      <c r="E102" s="14"/>
      <c r="F102" s="8"/>
      <c r="G102" s="14"/>
      <c r="H102" s="14"/>
      <c r="K102" s="11"/>
      <c r="L102" s="11"/>
    </row>
    <row r="103" spans="1:11" ht="13.5" customHeight="1">
      <c r="A103" s="2"/>
      <c r="B103" s="2"/>
      <c r="C103" s="2"/>
      <c r="D103" s="2"/>
      <c r="E103" s="14"/>
      <c r="F103" s="8"/>
      <c r="G103" s="14"/>
      <c r="H103" s="14"/>
      <c r="K103" s="11"/>
    </row>
    <row r="104" spans="1:11" ht="13.5" customHeight="1">
      <c r="A104" s="2"/>
      <c r="B104" s="2"/>
      <c r="C104" s="2"/>
      <c r="D104" s="2"/>
      <c r="E104" s="2"/>
      <c r="F104" s="2"/>
      <c r="G104" s="2"/>
      <c r="H104" s="2"/>
      <c r="K104" s="11"/>
    </row>
    <row r="105" spans="1:11" ht="13.5" customHeight="1">
      <c r="A105" s="2"/>
      <c r="B105" s="2"/>
      <c r="C105" s="2"/>
      <c r="D105" s="2"/>
      <c r="E105" s="2"/>
      <c r="F105" s="2"/>
      <c r="G105" s="2"/>
      <c r="H105" s="2"/>
      <c r="K105" s="11"/>
    </row>
    <row r="106" spans="1:11" ht="13.5" customHeight="1">
      <c r="A106" s="2"/>
      <c r="B106" s="2"/>
      <c r="C106" s="2"/>
      <c r="D106" s="2"/>
      <c r="E106" s="2"/>
      <c r="F106" s="2"/>
      <c r="G106" s="2"/>
      <c r="H106" s="2"/>
      <c r="K106" s="11"/>
    </row>
    <row r="107" spans="1:8" ht="13.5" customHeight="1">
      <c r="A107" s="2"/>
      <c r="B107" s="2"/>
      <c r="C107" s="2"/>
      <c r="D107" s="2"/>
      <c r="E107" s="2"/>
      <c r="F107" s="2"/>
      <c r="G107" s="2"/>
      <c r="H107" s="2"/>
    </row>
    <row r="108" spans="1:11" ht="13.5" customHeight="1">
      <c r="A108" s="52" t="s">
        <v>68</v>
      </c>
      <c r="B108" s="52"/>
      <c r="C108" s="56"/>
      <c r="D108" s="56" t="s">
        <v>96</v>
      </c>
      <c r="E108" s="56"/>
      <c r="F108" s="52"/>
      <c r="G108" s="52" t="s">
        <v>69</v>
      </c>
      <c r="H108" s="2"/>
      <c r="K108" s="56"/>
    </row>
    <row r="109" spans="1:8" ht="13.5" customHeight="1">
      <c r="A109" s="52"/>
      <c r="B109" s="52"/>
      <c r="C109" s="56"/>
      <c r="D109" s="52"/>
      <c r="E109" s="56"/>
      <c r="F109" s="52"/>
      <c r="G109" s="52"/>
      <c r="H109" s="2"/>
    </row>
    <row r="110" spans="1:8" ht="13.5" customHeight="1">
      <c r="A110" s="52"/>
      <c r="B110" s="52"/>
      <c r="C110" s="56"/>
      <c r="D110" s="52"/>
      <c r="E110" s="56"/>
      <c r="F110" s="52"/>
      <c r="G110" s="52"/>
      <c r="H110" s="2"/>
    </row>
    <row r="111" spans="1:8" ht="9.75" customHeight="1">
      <c r="A111" s="52"/>
      <c r="B111" s="52"/>
      <c r="C111" s="56"/>
      <c r="D111" s="52"/>
      <c r="E111" s="56"/>
      <c r="F111" s="52"/>
      <c r="G111" s="52"/>
      <c r="H111" s="2"/>
    </row>
    <row r="112" spans="1:8" ht="13.5" customHeight="1">
      <c r="A112" s="52"/>
      <c r="B112" s="52"/>
      <c r="C112" s="56"/>
      <c r="D112" s="52"/>
      <c r="E112" s="56"/>
      <c r="F112" s="52"/>
      <c r="G112" s="52"/>
      <c r="H112" s="2"/>
    </row>
    <row r="113" spans="1:8" ht="13.5" customHeight="1">
      <c r="A113" s="56" t="s">
        <v>97</v>
      </c>
      <c r="B113" s="52"/>
      <c r="C113" s="56"/>
      <c r="D113" s="52" t="s">
        <v>92</v>
      </c>
      <c r="E113" s="56"/>
      <c r="F113" s="52"/>
      <c r="G113" s="52" t="s">
        <v>89</v>
      </c>
      <c r="H113" s="2"/>
    </row>
    <row r="114" spans="1:7" ht="13.5" customHeight="1">
      <c r="A114" s="56"/>
      <c r="B114" s="56"/>
      <c r="C114" s="56"/>
      <c r="D114" s="56"/>
      <c r="E114" s="56"/>
      <c r="F114" s="56"/>
      <c r="G114" s="56"/>
    </row>
    <row r="115" spans="1:7" ht="13.5" customHeight="1">
      <c r="A115" s="56"/>
      <c r="B115" s="56"/>
      <c r="C115" s="56"/>
      <c r="D115" s="56"/>
      <c r="E115" s="56"/>
      <c r="F115" s="56"/>
      <c r="G115" s="56"/>
    </row>
    <row r="116" spans="1:7" ht="9.75" customHeight="1">
      <c r="A116" s="56"/>
      <c r="B116" s="56"/>
      <c r="C116" s="56"/>
      <c r="D116" s="56"/>
      <c r="E116" s="56"/>
      <c r="F116" s="56"/>
      <c r="G116" s="56"/>
    </row>
    <row r="117" spans="1:8" ht="13.5" customHeight="1">
      <c r="A117" s="52"/>
      <c r="B117" s="52"/>
      <c r="C117" s="56"/>
      <c r="D117" s="52"/>
      <c r="E117" s="56"/>
      <c r="F117" s="52"/>
      <c r="G117" s="52"/>
      <c r="H117" s="2"/>
    </row>
    <row r="118" spans="1:7" ht="13.5" customHeight="1">
      <c r="A118" s="56" t="s">
        <v>98</v>
      </c>
      <c r="B118" s="56"/>
      <c r="C118" s="56"/>
      <c r="D118" s="56"/>
      <c r="E118" s="56"/>
      <c r="F118" s="56"/>
      <c r="G118" s="56"/>
    </row>
    <row r="119" spans="1:7" ht="13.5" customHeight="1">
      <c r="A119" s="56"/>
      <c r="B119" s="56"/>
      <c r="C119" s="56"/>
      <c r="D119" s="56"/>
      <c r="E119" s="56"/>
      <c r="F119" s="56"/>
      <c r="G119" s="56"/>
    </row>
    <row r="120" spans="1:7" ht="13.5" customHeight="1">
      <c r="A120" s="56"/>
      <c r="B120" s="56"/>
      <c r="C120" s="56"/>
      <c r="D120" s="56"/>
      <c r="E120" s="56"/>
      <c r="F120" s="56"/>
      <c r="G120" s="56"/>
    </row>
    <row r="121" spans="1:7" ht="9" customHeight="1">
      <c r="A121" s="56"/>
      <c r="B121" s="56"/>
      <c r="C121" s="56"/>
      <c r="D121" s="56"/>
      <c r="E121" s="56"/>
      <c r="F121" s="56"/>
      <c r="G121" s="56"/>
    </row>
    <row r="122" spans="1:7" ht="13.5" customHeight="1">
      <c r="A122" s="56"/>
      <c r="B122" s="56"/>
      <c r="C122" s="56"/>
      <c r="D122" s="56"/>
      <c r="E122" s="56"/>
      <c r="F122" s="56"/>
      <c r="G122" s="56"/>
    </row>
    <row r="123" spans="1:7" ht="13.5" customHeight="1">
      <c r="A123" s="56"/>
      <c r="B123" s="56"/>
      <c r="C123" s="56"/>
      <c r="D123" s="56"/>
      <c r="E123" s="56"/>
      <c r="F123" s="56"/>
      <c r="G123" s="56"/>
    </row>
    <row r="124" spans="1:7" ht="13.5" customHeight="1">
      <c r="A124" s="56"/>
      <c r="B124" s="56"/>
      <c r="C124" s="56"/>
      <c r="D124" s="56"/>
      <c r="E124" s="56"/>
      <c r="F124" s="56"/>
      <c r="G124" s="56"/>
    </row>
    <row r="125" spans="1:7" ht="13.5" customHeight="1">
      <c r="A125" s="56"/>
      <c r="B125" s="56"/>
      <c r="C125" s="56"/>
      <c r="D125" s="56"/>
      <c r="E125" s="56"/>
      <c r="F125" s="56"/>
      <c r="G125" s="56"/>
    </row>
    <row r="126" spans="1:7" ht="13.5" customHeight="1">
      <c r="A126" s="56"/>
      <c r="B126" s="56"/>
      <c r="C126" s="56"/>
      <c r="D126" s="56"/>
      <c r="E126" s="56"/>
      <c r="F126" s="56"/>
      <c r="G126" s="56"/>
    </row>
    <row r="127" spans="1:7" ht="13.5" customHeight="1">
      <c r="A127" s="56"/>
      <c r="B127" s="56"/>
      <c r="C127" s="56"/>
      <c r="D127" s="56"/>
      <c r="E127" s="56"/>
      <c r="F127" s="56"/>
      <c r="G127" s="56"/>
    </row>
    <row r="128" spans="1:7" ht="12.75" customHeight="1">
      <c r="A128" s="56"/>
      <c r="B128" s="56"/>
      <c r="C128" s="56"/>
      <c r="D128" s="56"/>
      <c r="E128" s="56"/>
      <c r="F128" s="56"/>
      <c r="G128" s="56"/>
    </row>
    <row r="129" spans="1:7" ht="13.5" customHeight="1">
      <c r="A129" s="56"/>
      <c r="B129" s="56"/>
      <c r="C129" s="56"/>
      <c r="D129" s="56"/>
      <c r="E129" s="56"/>
      <c r="F129" s="56"/>
      <c r="G129" s="56"/>
    </row>
    <row r="130" spans="1:7" ht="13.5" customHeight="1">
      <c r="A130" s="56"/>
      <c r="B130" s="56"/>
      <c r="C130" s="56"/>
      <c r="D130" s="56"/>
      <c r="E130" s="56"/>
      <c r="F130" s="56"/>
      <c r="G130" s="56"/>
    </row>
    <row r="131" spans="1:7" ht="13.5" customHeight="1">
      <c r="A131" s="56"/>
      <c r="B131" s="56"/>
      <c r="C131" s="56"/>
      <c r="D131" s="56"/>
      <c r="E131" s="56"/>
      <c r="F131" s="56"/>
      <c r="G131" s="56"/>
    </row>
    <row r="132" spans="1:7" ht="13.5" customHeight="1">
      <c r="A132" s="56"/>
      <c r="B132" s="56"/>
      <c r="C132" s="56"/>
      <c r="D132" s="56"/>
      <c r="E132" s="56"/>
      <c r="F132" s="56"/>
      <c r="G132" s="56"/>
    </row>
    <row r="133" spans="1:7" ht="13.5" customHeight="1">
      <c r="A133" s="56"/>
      <c r="B133" s="56"/>
      <c r="C133" s="56"/>
      <c r="D133" s="56"/>
      <c r="E133" s="56"/>
      <c r="F133" s="56"/>
      <c r="G133" s="56"/>
    </row>
    <row r="134" spans="1:7" ht="13.5" customHeight="1">
      <c r="A134" s="56"/>
      <c r="B134" s="56"/>
      <c r="C134" s="56"/>
      <c r="D134" s="56"/>
      <c r="E134" s="56"/>
      <c r="F134" s="56"/>
      <c r="G134" s="56"/>
    </row>
    <row r="135" spans="1:7" ht="13.5" customHeight="1">
      <c r="A135" s="56"/>
      <c r="B135" s="56"/>
      <c r="C135" s="56"/>
      <c r="D135" s="56"/>
      <c r="E135" s="56"/>
      <c r="F135" s="56"/>
      <c r="G135" s="56"/>
    </row>
  </sheetData>
  <sheetProtection/>
  <printOptions/>
  <pageMargins left="0.7874015748031497" right="0.7874015748031497" top="0.3937007874015748" bottom="0.31496062992125984" header="0.2755905511811024" footer="0.2362204724409449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22">
      <selection activeCell="D58" sqref="D58"/>
    </sheetView>
  </sheetViews>
  <sheetFormatPr defaultColWidth="9.00390625" defaultRowHeight="12"/>
  <cols>
    <col min="1" max="1" width="43.75390625" style="0" customWidth="1"/>
    <col min="2" max="2" width="7.25390625" style="0" customWidth="1"/>
    <col min="3" max="3" width="2.75390625" style="0" customWidth="1"/>
    <col min="4" max="4" width="10.875" style="0" customWidth="1"/>
    <col min="5" max="5" width="2.875" style="0" customWidth="1"/>
    <col min="6" max="6" width="5.00390625" style="0" customWidth="1"/>
    <col min="7" max="7" width="10.875" style="0" customWidth="1"/>
  </cols>
  <sheetData>
    <row r="1" spans="1:8" ht="17.25">
      <c r="A1" s="17" t="s">
        <v>48</v>
      </c>
      <c r="B1" s="18"/>
      <c r="C1" s="4"/>
      <c r="D1" s="4"/>
      <c r="E1" s="4"/>
      <c r="F1" s="5"/>
      <c r="G1" s="4"/>
      <c r="H1" s="4"/>
    </row>
    <row r="2" spans="1:9" ht="17.25">
      <c r="A2" s="17"/>
      <c r="B2" s="18"/>
      <c r="C2" s="4"/>
      <c r="D2" s="4"/>
      <c r="E2" s="4"/>
      <c r="F2" s="5"/>
      <c r="G2" s="4"/>
      <c r="H2" s="4"/>
      <c r="I2" s="4"/>
    </row>
    <row r="3" spans="1:9" ht="17.25">
      <c r="A3" s="17" t="s">
        <v>46</v>
      </c>
      <c r="B3" s="19" t="s">
        <v>11</v>
      </c>
      <c r="C3" s="4"/>
      <c r="D3" s="69" t="s">
        <v>94</v>
      </c>
      <c r="E3" s="8"/>
      <c r="F3" s="20"/>
      <c r="G3" s="69">
        <v>43464</v>
      </c>
      <c r="H3" s="4"/>
      <c r="I3" s="4"/>
    </row>
    <row r="4" spans="1:9" ht="11.25">
      <c r="A4" s="2"/>
      <c r="B4" s="19"/>
      <c r="C4" s="4"/>
      <c r="D4" s="21" t="s">
        <v>1</v>
      </c>
      <c r="E4" s="4"/>
      <c r="F4" s="21"/>
      <c r="G4" s="21" t="s">
        <v>1</v>
      </c>
      <c r="H4" s="4"/>
      <c r="I4" s="4"/>
    </row>
    <row r="5" spans="1:9" ht="15.75" customHeight="1">
      <c r="A5" s="22" t="s">
        <v>2</v>
      </c>
      <c r="B5" s="23"/>
      <c r="C5" s="4"/>
      <c r="D5" s="4"/>
      <c r="E5" s="4"/>
      <c r="F5" s="5"/>
      <c r="G5" s="4"/>
      <c r="H5" s="4"/>
      <c r="I5" s="4"/>
    </row>
    <row r="6" spans="1:9" ht="15.75" customHeight="1">
      <c r="A6" s="22"/>
      <c r="B6" s="23"/>
      <c r="C6" s="4"/>
      <c r="D6" s="4"/>
      <c r="E6" s="4"/>
      <c r="F6" s="5"/>
      <c r="G6" s="4"/>
      <c r="H6" s="4"/>
      <c r="I6" s="4"/>
    </row>
    <row r="7" spans="1:9" ht="15.75" customHeight="1">
      <c r="A7" s="22" t="s">
        <v>76</v>
      </c>
      <c r="B7" s="23"/>
      <c r="C7" s="4"/>
      <c r="D7" s="4"/>
      <c r="E7" s="4"/>
      <c r="F7" s="5"/>
      <c r="G7" s="4"/>
      <c r="H7" s="4"/>
      <c r="I7" s="4"/>
    </row>
    <row r="8" spans="1:9" ht="15.75" customHeight="1">
      <c r="A8" s="67" t="s">
        <v>77</v>
      </c>
      <c r="B8" s="23"/>
      <c r="C8" s="4"/>
      <c r="D8" s="4"/>
      <c r="E8" s="4"/>
      <c r="F8" s="5"/>
      <c r="G8" s="4"/>
      <c r="H8" s="4"/>
      <c r="I8" s="4"/>
    </row>
    <row r="9" spans="1:9" ht="15.75" customHeight="1">
      <c r="A9" s="31" t="s">
        <v>78</v>
      </c>
      <c r="B9" s="27">
        <v>4</v>
      </c>
      <c r="C9" s="4"/>
      <c r="D9" s="30">
        <v>0</v>
      </c>
      <c r="E9" s="4"/>
      <c r="F9" s="5"/>
      <c r="G9" s="30">
        <v>0</v>
      </c>
      <c r="H9" s="4"/>
      <c r="I9" s="4"/>
    </row>
    <row r="10" spans="1:9" ht="15.75" customHeight="1">
      <c r="A10" s="31"/>
      <c r="B10" s="27"/>
      <c r="C10" s="4"/>
      <c r="D10" s="32">
        <v>0</v>
      </c>
      <c r="E10" s="4"/>
      <c r="F10" s="5"/>
      <c r="G10" s="32">
        <v>0</v>
      </c>
      <c r="H10" s="4"/>
      <c r="I10" s="4"/>
    </row>
    <row r="11" spans="1:9" ht="9.75" customHeight="1">
      <c r="A11" s="24"/>
      <c r="B11" s="18"/>
      <c r="C11" s="4"/>
      <c r="D11" s="4"/>
      <c r="E11" s="4"/>
      <c r="F11" s="5"/>
      <c r="G11" s="4"/>
      <c r="H11" s="4"/>
      <c r="I11" s="4"/>
    </row>
    <row r="12" spans="1:9" ht="15" customHeight="1">
      <c r="A12" s="25" t="s">
        <v>85</v>
      </c>
      <c r="B12" s="18"/>
      <c r="C12" s="4"/>
      <c r="D12" s="32">
        <v>0</v>
      </c>
      <c r="E12" s="4"/>
      <c r="F12" s="5"/>
      <c r="G12" s="32">
        <v>0</v>
      </c>
      <c r="H12" s="4"/>
      <c r="I12" s="4"/>
    </row>
    <row r="13" spans="1:9" ht="11.25" customHeight="1">
      <c r="A13" s="24"/>
      <c r="B13" s="18"/>
      <c r="C13" s="4"/>
      <c r="D13" s="4"/>
      <c r="E13" s="4"/>
      <c r="F13" s="5"/>
      <c r="G13" s="4"/>
      <c r="H13" s="4"/>
      <c r="I13" s="4"/>
    </row>
    <row r="14" spans="1:9" ht="12.75">
      <c r="A14" s="25" t="s">
        <v>3</v>
      </c>
      <c r="B14" s="27"/>
      <c r="C14" s="28"/>
      <c r="D14" s="28"/>
      <c r="E14" s="28"/>
      <c r="F14" s="28"/>
      <c r="G14" s="28"/>
      <c r="H14" s="28"/>
      <c r="I14" s="28"/>
    </row>
    <row r="15" spans="1:9" ht="12.75">
      <c r="A15" s="26"/>
      <c r="B15" s="27"/>
      <c r="C15" s="29"/>
      <c r="D15" s="34"/>
      <c r="E15" s="29"/>
      <c r="F15" s="28"/>
      <c r="G15" s="34"/>
      <c r="H15" s="28"/>
      <c r="I15" s="28"/>
    </row>
    <row r="16" spans="1:9" ht="12.75">
      <c r="A16" s="66" t="s">
        <v>30</v>
      </c>
      <c r="B16" s="27"/>
      <c r="C16" s="29"/>
      <c r="D16" s="34"/>
      <c r="E16" s="29"/>
      <c r="F16" s="28"/>
      <c r="G16" s="34"/>
      <c r="H16" s="28"/>
      <c r="I16" s="28"/>
    </row>
    <row r="17" spans="1:9" ht="12.75">
      <c r="A17" s="26" t="s">
        <v>45</v>
      </c>
      <c r="B17" s="27"/>
      <c r="C17" s="29"/>
      <c r="D17" s="29">
        <v>620</v>
      </c>
      <c r="E17" s="29"/>
      <c r="F17" s="28"/>
      <c r="G17" s="29">
        <v>609</v>
      </c>
      <c r="H17" s="28"/>
      <c r="I17" s="28"/>
    </row>
    <row r="18" spans="1:9" ht="12.75">
      <c r="A18" s="26" t="s">
        <v>65</v>
      </c>
      <c r="B18" s="27">
        <v>5</v>
      </c>
      <c r="C18" s="29"/>
      <c r="D18" s="29">
        <v>15352</v>
      </c>
      <c r="E18" s="29"/>
      <c r="F18" s="28"/>
      <c r="G18" s="30">
        <v>1052</v>
      </c>
      <c r="H18" s="28"/>
      <c r="I18" s="28"/>
    </row>
    <row r="19" spans="1:9" ht="12.75">
      <c r="A19" s="26"/>
      <c r="B19" s="27"/>
      <c r="C19" s="29"/>
      <c r="D19" s="83">
        <f>SUM(D15:D18)</f>
        <v>15972</v>
      </c>
      <c r="E19" s="29"/>
      <c r="F19" s="28"/>
      <c r="G19" s="83">
        <f>SUM(G15:G18)</f>
        <v>1661</v>
      </c>
      <c r="H19" s="28"/>
      <c r="I19" s="28"/>
    </row>
    <row r="20" spans="1:9" ht="12.75">
      <c r="A20" s="26"/>
      <c r="B20" s="27"/>
      <c r="C20" s="29"/>
      <c r="D20" s="29"/>
      <c r="E20" s="29"/>
      <c r="F20" s="28"/>
      <c r="G20" s="29"/>
      <c r="H20" s="28"/>
      <c r="I20" s="28"/>
    </row>
    <row r="21" spans="1:9" ht="12.75">
      <c r="A21" s="66" t="s">
        <v>31</v>
      </c>
      <c r="B21" s="27">
        <v>6</v>
      </c>
      <c r="C21" s="29"/>
      <c r="D21" s="29">
        <v>3891440</v>
      </c>
      <c r="E21" s="29"/>
      <c r="F21" s="28"/>
      <c r="G21" s="29">
        <v>3255893</v>
      </c>
      <c r="H21" s="28"/>
      <c r="I21" s="28"/>
    </row>
    <row r="22" spans="1:9" ht="12.75">
      <c r="A22" s="26"/>
      <c r="B22" s="27"/>
      <c r="C22" s="29"/>
      <c r="D22" s="29"/>
      <c r="E22" s="29"/>
      <c r="F22" s="28"/>
      <c r="G22" s="29"/>
      <c r="H22" s="28"/>
      <c r="I22" s="28"/>
    </row>
    <row r="23" spans="1:9" ht="12.75">
      <c r="A23" s="2"/>
      <c r="B23" s="27"/>
      <c r="C23" s="28"/>
      <c r="D23" s="32"/>
      <c r="E23" s="28"/>
      <c r="F23" s="28"/>
      <c r="G23" s="32"/>
      <c r="H23" s="28"/>
      <c r="I23" s="28"/>
    </row>
    <row r="24" spans="1:9" ht="12.75">
      <c r="A24" s="25" t="s">
        <v>4</v>
      </c>
      <c r="B24" s="27"/>
      <c r="C24" s="32"/>
      <c r="D24" s="32">
        <f>SUM(D19+D21)</f>
        <v>3907412</v>
      </c>
      <c r="E24" s="32"/>
      <c r="F24" s="32"/>
      <c r="G24" s="32">
        <f>SUM(G15,G19,G21)</f>
        <v>3257554</v>
      </c>
      <c r="H24" s="28"/>
      <c r="I24" s="28"/>
    </row>
    <row r="25" spans="1:9" ht="12.75">
      <c r="A25" s="25"/>
      <c r="B25" s="27"/>
      <c r="C25" s="28"/>
      <c r="D25" s="32"/>
      <c r="E25" s="28"/>
      <c r="F25" s="28"/>
      <c r="G25" s="32"/>
      <c r="H25" s="28"/>
      <c r="I25" s="28"/>
    </row>
    <row r="26" spans="1:9" ht="13.5">
      <c r="A26" s="35" t="s">
        <v>5</v>
      </c>
      <c r="B26" s="36"/>
      <c r="C26" s="30"/>
      <c r="D26" s="37">
        <f>D24+D12</f>
        <v>3907412</v>
      </c>
      <c r="E26" s="30"/>
      <c r="F26" s="37"/>
      <c r="G26" s="37">
        <f>G24+G12</f>
        <v>3257554</v>
      </c>
      <c r="H26" s="28"/>
      <c r="I26" s="28"/>
    </row>
    <row r="27" spans="1:9" ht="12.75">
      <c r="A27" s="24"/>
      <c r="B27" s="27"/>
      <c r="C27" s="28"/>
      <c r="D27" s="28"/>
      <c r="E27" s="28"/>
      <c r="F27" s="28"/>
      <c r="G27" s="28"/>
      <c r="H27" s="28"/>
      <c r="I27" s="28"/>
    </row>
    <row r="28" spans="1:9" ht="12.75">
      <c r="A28" s="25" t="s">
        <v>32</v>
      </c>
      <c r="B28" s="27"/>
      <c r="C28" s="28"/>
      <c r="D28" s="28"/>
      <c r="E28" s="28"/>
      <c r="F28" s="28"/>
      <c r="G28" s="28"/>
      <c r="H28" s="28"/>
      <c r="I28" s="28"/>
    </row>
    <row r="29" spans="1:9" ht="12.75">
      <c r="A29" s="25"/>
      <c r="B29" s="27"/>
      <c r="C29" s="28"/>
      <c r="D29" s="28"/>
      <c r="E29" s="28"/>
      <c r="F29" s="28"/>
      <c r="G29" s="28"/>
      <c r="H29" s="28"/>
      <c r="I29" s="28"/>
    </row>
    <row r="30" spans="1:9" ht="12.75">
      <c r="A30" s="25" t="s">
        <v>7</v>
      </c>
      <c r="B30" s="27"/>
      <c r="C30" s="28"/>
      <c r="D30" s="28"/>
      <c r="E30" s="28"/>
      <c r="F30" s="28"/>
      <c r="G30" s="28"/>
      <c r="H30" s="28"/>
      <c r="I30" s="28"/>
    </row>
    <row r="31" spans="1:9" ht="12.75">
      <c r="A31" s="25"/>
      <c r="B31" s="27"/>
      <c r="C31" s="28"/>
      <c r="D31" s="28"/>
      <c r="E31" s="28"/>
      <c r="F31" s="28"/>
      <c r="G31" s="28"/>
      <c r="H31" s="28"/>
      <c r="I31" s="28"/>
    </row>
    <row r="32" spans="1:9" ht="12.75">
      <c r="A32" s="67" t="s">
        <v>33</v>
      </c>
      <c r="B32" s="27"/>
      <c r="C32" s="28"/>
      <c r="D32" s="28"/>
      <c r="E32" s="28"/>
      <c r="F32" s="28"/>
      <c r="G32" s="28"/>
      <c r="H32" s="28"/>
      <c r="I32" s="28"/>
    </row>
    <row r="33" spans="1:9" ht="12.75">
      <c r="A33" s="26" t="s">
        <v>8</v>
      </c>
      <c r="B33" s="27"/>
      <c r="C33" s="28"/>
      <c r="D33" s="28">
        <v>1377629</v>
      </c>
      <c r="E33" s="28"/>
      <c r="F33" s="28"/>
      <c r="G33" s="28">
        <v>1177295</v>
      </c>
      <c r="H33" s="28"/>
      <c r="I33" s="28"/>
    </row>
    <row r="34" spans="1:9" ht="12.75">
      <c r="A34" s="26" t="s">
        <v>9</v>
      </c>
      <c r="B34" s="27"/>
      <c r="C34" s="28"/>
      <c r="D34" s="30">
        <v>548700</v>
      </c>
      <c r="E34" s="28"/>
      <c r="F34" s="28"/>
      <c r="G34" s="30">
        <v>200334</v>
      </c>
      <c r="H34" s="28"/>
      <c r="I34" s="28"/>
    </row>
    <row r="35" spans="1:9" ht="12.75">
      <c r="A35" s="26"/>
      <c r="B35" s="27"/>
      <c r="C35" s="28"/>
      <c r="D35" s="29"/>
      <c r="E35" s="28"/>
      <c r="F35" s="28"/>
      <c r="G35" s="29"/>
      <c r="H35" s="28"/>
      <c r="I35" s="28"/>
    </row>
    <row r="36" spans="1:9" ht="12.75">
      <c r="A36" s="25" t="s">
        <v>10</v>
      </c>
      <c r="B36" s="27"/>
      <c r="C36" s="28"/>
      <c r="D36" s="34">
        <f>SUM(D33:D34)</f>
        <v>1926329</v>
      </c>
      <c r="E36" s="28"/>
      <c r="F36" s="28"/>
      <c r="G36" s="34">
        <f>SUM(G33:G34)</f>
        <v>1377629</v>
      </c>
      <c r="H36" s="28"/>
      <c r="I36" s="28"/>
    </row>
    <row r="37" spans="1:9" ht="12.75">
      <c r="A37" s="25"/>
      <c r="B37" s="27"/>
      <c r="C37" s="28"/>
      <c r="D37" s="28"/>
      <c r="E37" s="28"/>
      <c r="F37" s="28"/>
      <c r="G37" s="28"/>
      <c r="H37" s="28"/>
      <c r="I37" s="28"/>
    </row>
    <row r="38" spans="1:9" ht="12.75">
      <c r="A38" s="25" t="s">
        <v>42</v>
      </c>
      <c r="B38" s="27"/>
      <c r="C38" s="28"/>
      <c r="D38" s="28"/>
      <c r="E38" s="28"/>
      <c r="F38" s="28"/>
      <c r="G38" s="28"/>
      <c r="H38" s="28"/>
      <c r="I38" s="28"/>
    </row>
    <row r="39" spans="1:9" ht="12.75">
      <c r="A39" s="25"/>
      <c r="B39" s="27"/>
      <c r="C39" s="28"/>
      <c r="D39" s="28"/>
      <c r="E39" s="28"/>
      <c r="F39" s="28"/>
      <c r="G39" s="28"/>
      <c r="H39" s="28"/>
      <c r="I39" s="28"/>
    </row>
    <row r="40" spans="1:9" ht="12.75">
      <c r="A40" s="26" t="s">
        <v>6</v>
      </c>
      <c r="B40" s="27"/>
      <c r="C40" s="28"/>
      <c r="D40" s="28">
        <v>10543</v>
      </c>
      <c r="E40" s="28"/>
      <c r="F40" s="28"/>
      <c r="G40" s="28">
        <v>9190</v>
      </c>
      <c r="H40" s="28"/>
      <c r="I40" s="28"/>
    </row>
    <row r="41" spans="1:9" ht="12.75">
      <c r="A41" s="26" t="s">
        <v>40</v>
      </c>
      <c r="B41" s="27"/>
      <c r="C41" s="28"/>
      <c r="D41" s="29">
        <v>26291</v>
      </c>
      <c r="E41" s="28"/>
      <c r="F41" s="28"/>
      <c r="G41" s="29">
        <v>24042</v>
      </c>
      <c r="H41" s="28"/>
      <c r="I41" s="28"/>
    </row>
    <row r="42" spans="1:9" ht="12.75">
      <c r="A42" s="26" t="s">
        <v>113</v>
      </c>
      <c r="B42" s="27">
        <v>7</v>
      </c>
      <c r="C42" s="28"/>
      <c r="D42" s="30">
        <v>1944249</v>
      </c>
      <c r="E42" s="28"/>
      <c r="F42" s="28"/>
      <c r="G42" s="30">
        <v>1846693</v>
      </c>
      <c r="H42" s="28"/>
      <c r="I42" s="28"/>
    </row>
    <row r="43" spans="8:9" ht="12.75">
      <c r="H43" s="28"/>
      <c r="I43" s="28"/>
    </row>
    <row r="44" spans="1:9" ht="12.75">
      <c r="A44" s="25" t="s">
        <v>41</v>
      </c>
      <c r="B44" s="33"/>
      <c r="C44" s="28"/>
      <c r="D44" s="32">
        <f>SUM(D40:D42)</f>
        <v>1981083</v>
      </c>
      <c r="E44" s="28"/>
      <c r="F44" s="28"/>
      <c r="G44" s="32">
        <f>SUM(G40:G42)</f>
        <v>1879925</v>
      </c>
      <c r="H44" s="28"/>
      <c r="I44" s="28"/>
    </row>
    <row r="45" spans="1:9" ht="12.75">
      <c r="A45" s="31"/>
      <c r="B45" s="27"/>
      <c r="C45" s="28"/>
      <c r="D45" s="28"/>
      <c r="E45" s="28"/>
      <c r="F45" s="28"/>
      <c r="G45" s="28"/>
      <c r="H45" s="28"/>
      <c r="I45" s="28"/>
    </row>
    <row r="46" spans="1:9" ht="13.5">
      <c r="A46" s="35" t="s">
        <v>34</v>
      </c>
      <c r="B46" s="39"/>
      <c r="C46" s="37"/>
      <c r="D46" s="37">
        <f>D36+D44</f>
        <v>3907412</v>
      </c>
      <c r="E46" s="37"/>
      <c r="F46" s="37"/>
      <c r="G46" s="37">
        <f>G36+G44</f>
        <v>3257554</v>
      </c>
      <c r="H46" s="28"/>
      <c r="I46" s="28"/>
    </row>
    <row r="47" spans="1:9" ht="12.75">
      <c r="A47" s="24"/>
      <c r="B47" s="18"/>
      <c r="C47" s="4"/>
      <c r="D47" s="4"/>
      <c r="E47" s="4"/>
      <c r="F47" s="4"/>
      <c r="G47" s="4"/>
      <c r="H47" s="4"/>
      <c r="I47" s="28"/>
    </row>
    <row r="48" spans="1:9" ht="11.25">
      <c r="A48" s="24"/>
      <c r="B48" s="18"/>
      <c r="C48" s="4"/>
      <c r="D48" s="4"/>
      <c r="E48" s="4"/>
      <c r="F48" s="4"/>
      <c r="G48" s="4"/>
      <c r="H48" s="4"/>
      <c r="I48" s="4"/>
    </row>
    <row r="50" ht="12">
      <c r="A50" s="57" t="s">
        <v>43</v>
      </c>
    </row>
    <row r="52" spans="1:4" ht="11.25">
      <c r="A52" t="s">
        <v>86</v>
      </c>
      <c r="D52" s="15">
        <v>548700</v>
      </c>
    </row>
    <row r="53" spans="1:7" ht="11.25">
      <c r="A53" t="s">
        <v>8</v>
      </c>
      <c r="D53" s="43">
        <v>1377629</v>
      </c>
      <c r="E53" s="15"/>
      <c r="F53" s="15"/>
      <c r="G53" s="15"/>
    </row>
    <row r="54" spans="4:7" ht="11.25">
      <c r="D54" s="15">
        <f>SUM(D52:D53)</f>
        <v>1926329</v>
      </c>
      <c r="E54" s="15"/>
      <c r="F54" s="15"/>
      <c r="G54" s="15"/>
    </row>
    <row r="56" ht="11.25">
      <c r="A56" t="s">
        <v>37</v>
      </c>
    </row>
    <row r="57" spans="1:7" ht="11.25">
      <c r="A57" t="s">
        <v>38</v>
      </c>
      <c r="D57" s="15">
        <v>1926329</v>
      </c>
      <c r="E57" s="15"/>
      <c r="F57" s="15"/>
      <c r="G57" s="15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I14" sqref="I14"/>
    </sheetView>
  </sheetViews>
  <sheetFormatPr defaultColWidth="9.00390625" defaultRowHeight="12"/>
  <cols>
    <col min="1" max="1" width="40.25390625" style="0" customWidth="1"/>
    <col min="2" max="2" width="5.75390625" style="38" customWidth="1"/>
    <col min="3" max="3" width="11.25390625" style="15" bestFit="1" customWidth="1"/>
    <col min="4" max="4" width="9.625" style="15" customWidth="1"/>
    <col min="5" max="5" width="11.25390625" style="15" bestFit="1" customWidth="1"/>
    <col min="6" max="6" width="11.25390625" style="0" bestFit="1" customWidth="1"/>
  </cols>
  <sheetData>
    <row r="1" spans="1:2" ht="17.25">
      <c r="A1" s="44" t="s">
        <v>49</v>
      </c>
      <c r="B1" s="47"/>
    </row>
    <row r="2" spans="1:2" ht="12">
      <c r="A2" s="3"/>
      <c r="B2" s="47"/>
    </row>
    <row r="3" spans="1:2" ht="15">
      <c r="A3" s="45" t="s">
        <v>93</v>
      </c>
      <c r="B3" s="47"/>
    </row>
    <row r="4" spans="1:2" ht="12">
      <c r="A4" s="41"/>
      <c r="B4" s="47"/>
    </row>
    <row r="6" spans="1:5" ht="13.5">
      <c r="A6" s="1" t="s">
        <v>13</v>
      </c>
      <c r="B6" s="47" t="s">
        <v>11</v>
      </c>
      <c r="C6" s="46">
        <v>2023</v>
      </c>
      <c r="D6" s="46"/>
      <c r="E6" s="46">
        <v>2022</v>
      </c>
    </row>
    <row r="7" spans="1:5" ht="12.75">
      <c r="A7" s="42"/>
      <c r="B7" s="47"/>
      <c r="C7" s="21" t="s">
        <v>1</v>
      </c>
      <c r="D7" s="21"/>
      <c r="E7" s="21" t="s">
        <v>1</v>
      </c>
    </row>
    <row r="8" spans="1:2" ht="12.75">
      <c r="A8" s="42"/>
      <c r="B8" s="47"/>
    </row>
    <row r="9" spans="1:5" ht="12">
      <c r="A9" s="57" t="s">
        <v>47</v>
      </c>
      <c r="B9" s="68">
        <v>1</v>
      </c>
      <c r="C9" s="58">
        <v>2408974</v>
      </c>
      <c r="E9" s="58">
        <v>2194074</v>
      </c>
    </row>
    <row r="10" spans="1:6" ht="11.25">
      <c r="A10" s="2"/>
      <c r="F10" s="40"/>
    </row>
    <row r="11" spans="1:2" ht="12">
      <c r="A11" s="3" t="s">
        <v>14</v>
      </c>
      <c r="B11" s="47"/>
    </row>
    <row r="12" ht="11.25">
      <c r="A12" s="2" t="s">
        <v>0</v>
      </c>
    </row>
    <row r="13" spans="1:5" ht="11.25">
      <c r="A13" s="50" t="s">
        <v>15</v>
      </c>
      <c r="B13" s="68">
        <v>2</v>
      </c>
      <c r="C13" s="15">
        <v>-560883</v>
      </c>
      <c r="E13" s="15">
        <v>-584341</v>
      </c>
    </row>
    <row r="14" spans="1:5" ht="11.25">
      <c r="A14" s="2" t="s">
        <v>12</v>
      </c>
      <c r="B14" s="68"/>
      <c r="C14" s="15">
        <v>-161207</v>
      </c>
      <c r="E14" s="15">
        <v>-145047</v>
      </c>
    </row>
    <row r="15" spans="1:5" ht="11.25">
      <c r="A15" s="2" t="s">
        <v>36</v>
      </c>
      <c r="C15" s="81">
        <v>-1185718</v>
      </c>
      <c r="E15" s="81">
        <v>-1208592.71</v>
      </c>
    </row>
    <row r="16" spans="1:5" ht="11.25">
      <c r="A16" s="2" t="s">
        <v>75</v>
      </c>
      <c r="C16" s="43">
        <v>0</v>
      </c>
      <c r="E16" s="43">
        <v>-34062</v>
      </c>
    </row>
    <row r="17" spans="1:5" ht="12">
      <c r="A17" s="2"/>
      <c r="C17" s="58">
        <f>SUM(C13:C16)</f>
        <v>-1907808</v>
      </c>
      <c r="E17" s="58">
        <f>SUM(E13:E16)</f>
        <v>-1972042.71</v>
      </c>
    </row>
    <row r="18" ht="11.25">
      <c r="A18" s="2"/>
    </row>
    <row r="19" spans="1:5" ht="12">
      <c r="A19" s="3" t="s">
        <v>16</v>
      </c>
      <c r="C19" s="58">
        <f>+C9+C17</f>
        <v>501166</v>
      </c>
      <c r="E19" s="58">
        <f>+E9+E17</f>
        <v>222031.29000000004</v>
      </c>
    </row>
    <row r="20" spans="1:7" ht="11.25">
      <c r="A20" s="2"/>
      <c r="G20" t="s">
        <v>0</v>
      </c>
    </row>
    <row r="21" ht="11.25">
      <c r="A21" s="2"/>
    </row>
    <row r="22" ht="12">
      <c r="A22" s="3" t="s">
        <v>17</v>
      </c>
    </row>
    <row r="23" ht="12">
      <c r="A23" s="3"/>
    </row>
    <row r="24" spans="1:5" ht="11.25">
      <c r="A24" s="71" t="s">
        <v>63</v>
      </c>
      <c r="B24" s="47">
        <v>3</v>
      </c>
      <c r="C24" s="15">
        <v>12562</v>
      </c>
      <c r="E24" s="15">
        <v>-20941</v>
      </c>
    </row>
    <row r="25" spans="1:5" ht="11.25">
      <c r="A25" s="2" t="s">
        <v>18</v>
      </c>
      <c r="B25" s="38">
        <v>3</v>
      </c>
      <c r="C25" s="15">
        <f>38405+11</f>
        <v>38416</v>
      </c>
      <c r="E25" s="15">
        <v>7027</v>
      </c>
    </row>
    <row r="26" spans="1:5" ht="11.25">
      <c r="A26" s="2" t="s">
        <v>90</v>
      </c>
      <c r="E26" s="15">
        <v>1843</v>
      </c>
    </row>
    <row r="27" spans="1:5" ht="11.25">
      <c r="A27" s="2" t="s">
        <v>19</v>
      </c>
      <c r="C27" s="43">
        <v>-3444</v>
      </c>
      <c r="E27" s="43">
        <v>-9626</v>
      </c>
    </row>
    <row r="28" ht="11.25">
      <c r="A28" s="2"/>
    </row>
    <row r="29" spans="1:5" ht="12">
      <c r="A29" s="3" t="s">
        <v>20</v>
      </c>
      <c r="C29" s="58">
        <f>SUM(C19:C27)</f>
        <v>548700</v>
      </c>
      <c r="E29" s="58">
        <f>SUM(E19:E27)</f>
        <v>200334.29000000004</v>
      </c>
    </row>
    <row r="30" spans="1:5" ht="12">
      <c r="A30" s="3"/>
      <c r="C30" s="58"/>
      <c r="E30" s="58"/>
    </row>
    <row r="31" spans="1:5" ht="12.75">
      <c r="A31" s="72" t="s">
        <v>9</v>
      </c>
      <c r="B31" s="73"/>
      <c r="C31" s="74">
        <f>SUM(C29:C30)</f>
        <v>548700</v>
      </c>
      <c r="D31" s="74"/>
      <c r="E31" s="74">
        <f>SUM(E29:E30)</f>
        <v>200334.29000000004</v>
      </c>
    </row>
    <row r="33" ht="12">
      <c r="A33" s="41"/>
    </row>
    <row r="35" spans="3:5" ht="11.25">
      <c r="C35" s="81"/>
      <c r="E35" s="81"/>
    </row>
    <row r="37" spans="1:5" ht="12">
      <c r="A37" s="41"/>
      <c r="C37" s="75"/>
      <c r="E37" s="7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Mikael Holmlund</cp:lastModifiedBy>
  <cp:lastPrinted>2024-01-12T12:18:35Z</cp:lastPrinted>
  <dcterms:created xsi:type="dcterms:W3CDTF">2001-02-26T09:24:33Z</dcterms:created>
  <dcterms:modified xsi:type="dcterms:W3CDTF">2024-02-28T19:01:44Z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0x010100B12848B288E6AC4596B5E763903BBD45</vt:lpwstr>
  </property>
  <property fmtid="{D5CDD505-2E9C-101B-9397-08002B2CF9AE}" pid="3" name="_activity">
    <vt:lpwstr/>
  </property>
</Properties>
</file>